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 Tècnico\Desktop\USB\TRANSPARENCIA\PDF\2022\11- Noviembre 2022\"/>
    </mc:Choice>
  </mc:AlternateContent>
  <bookViews>
    <workbookView xWindow="-120" yWindow="-120" windowWidth="24240" windowHeight="13140"/>
  </bookViews>
  <sheets>
    <sheet name="ANTAI" sheetId="6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6" l="1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7" i="6"/>
  <c r="P420" i="6" l="1"/>
  <c r="O420" i="6"/>
  <c r="N420" i="6"/>
  <c r="M420" i="6"/>
  <c r="L420" i="6"/>
  <c r="I420" i="6"/>
  <c r="H420" i="6"/>
  <c r="G420" i="6"/>
  <c r="E420" i="6"/>
  <c r="D420" i="6"/>
  <c r="R419" i="6"/>
  <c r="F419" i="6"/>
  <c r="R418" i="6"/>
  <c r="F418" i="6"/>
  <c r="K418" i="6" s="1"/>
  <c r="R417" i="6"/>
  <c r="F417" i="6"/>
  <c r="Q416" i="6"/>
  <c r="R416" i="6" s="1"/>
  <c r="C416" i="6"/>
  <c r="F416" i="6" s="1"/>
  <c r="K416" i="6" s="1"/>
  <c r="R415" i="6"/>
  <c r="K415" i="6"/>
  <c r="F415" i="6"/>
  <c r="R414" i="6"/>
  <c r="K414" i="6"/>
  <c r="F414" i="6"/>
  <c r="Q413" i="6"/>
  <c r="R413" i="6" s="1"/>
  <c r="F413" i="6"/>
  <c r="R412" i="6"/>
  <c r="F412" i="6"/>
  <c r="R411" i="6"/>
  <c r="F411" i="6"/>
  <c r="R410" i="6"/>
  <c r="F410" i="6"/>
  <c r="R409" i="6"/>
  <c r="F409" i="6"/>
  <c r="R408" i="6"/>
  <c r="F408" i="6"/>
  <c r="R407" i="6"/>
  <c r="F407" i="6"/>
  <c r="R406" i="6"/>
  <c r="F406" i="6"/>
  <c r="R405" i="6"/>
  <c r="F405" i="6"/>
  <c r="R404" i="6"/>
  <c r="F404" i="6"/>
  <c r="R403" i="6"/>
  <c r="F403" i="6"/>
  <c r="R402" i="6"/>
  <c r="F402" i="6"/>
  <c r="R401" i="6"/>
  <c r="F401" i="6"/>
  <c r="R400" i="6"/>
  <c r="F400" i="6"/>
  <c r="R399" i="6"/>
  <c r="F399" i="6"/>
  <c r="R398" i="6"/>
  <c r="F398" i="6"/>
  <c r="R397" i="6"/>
  <c r="F397" i="6"/>
  <c r="R396" i="6"/>
  <c r="F396" i="6"/>
  <c r="R395" i="6"/>
  <c r="F395" i="6"/>
  <c r="R394" i="6"/>
  <c r="F394" i="6"/>
  <c r="R393" i="6"/>
  <c r="F393" i="6"/>
  <c r="R392" i="6"/>
  <c r="F392" i="6"/>
  <c r="R391" i="6"/>
  <c r="F391" i="6"/>
  <c r="R390" i="6"/>
  <c r="F390" i="6"/>
  <c r="R389" i="6"/>
  <c r="F389" i="6"/>
  <c r="R388" i="6"/>
  <c r="F388" i="6"/>
  <c r="R387" i="6"/>
  <c r="F387" i="6"/>
  <c r="R386" i="6"/>
  <c r="F386" i="6"/>
  <c r="R385" i="6"/>
  <c r="F385" i="6"/>
  <c r="R384" i="6"/>
  <c r="F384" i="6"/>
  <c r="R383" i="6"/>
  <c r="F383" i="6"/>
  <c r="R382" i="6"/>
  <c r="F382" i="6"/>
  <c r="R381" i="6"/>
  <c r="F381" i="6"/>
  <c r="R380" i="6"/>
  <c r="F380" i="6"/>
  <c r="R379" i="6"/>
  <c r="F379" i="6"/>
  <c r="R378" i="6"/>
  <c r="F378" i="6"/>
  <c r="R377" i="6"/>
  <c r="F377" i="6"/>
  <c r="R376" i="6"/>
  <c r="F376" i="6"/>
  <c r="R375" i="6"/>
  <c r="F375" i="6"/>
  <c r="R374" i="6"/>
  <c r="F374" i="6"/>
  <c r="R373" i="6"/>
  <c r="F373" i="6"/>
  <c r="R372" i="6"/>
  <c r="F372" i="6"/>
  <c r="R371" i="6"/>
  <c r="F371" i="6"/>
  <c r="R370" i="6"/>
  <c r="F370" i="6"/>
  <c r="R369" i="6"/>
  <c r="F369" i="6"/>
  <c r="R368" i="6"/>
  <c r="F368" i="6"/>
  <c r="R367" i="6"/>
  <c r="F367" i="6"/>
  <c r="R366" i="6"/>
  <c r="F366" i="6"/>
  <c r="R365" i="6"/>
  <c r="F365" i="6"/>
  <c r="R364" i="6"/>
  <c r="F364" i="6"/>
  <c r="R363" i="6"/>
  <c r="F363" i="6"/>
  <c r="R362" i="6"/>
  <c r="F362" i="6"/>
  <c r="R361" i="6"/>
  <c r="F361" i="6"/>
  <c r="R360" i="6"/>
  <c r="F360" i="6"/>
  <c r="R359" i="6"/>
  <c r="F359" i="6"/>
  <c r="R358" i="6"/>
  <c r="F358" i="6"/>
  <c r="R357" i="6"/>
  <c r="F357" i="6"/>
  <c r="R356" i="6"/>
  <c r="F356" i="6"/>
  <c r="R355" i="6"/>
  <c r="F355" i="6"/>
  <c r="R354" i="6"/>
  <c r="F354" i="6"/>
  <c r="R353" i="6"/>
  <c r="F353" i="6"/>
  <c r="R352" i="6"/>
  <c r="F352" i="6"/>
  <c r="R351" i="6"/>
  <c r="F351" i="6"/>
  <c r="R350" i="6"/>
  <c r="F350" i="6"/>
  <c r="R349" i="6"/>
  <c r="F349" i="6"/>
  <c r="R348" i="6"/>
  <c r="F348" i="6"/>
  <c r="R347" i="6"/>
  <c r="F347" i="6"/>
  <c r="R346" i="6"/>
  <c r="F346" i="6"/>
  <c r="R345" i="6"/>
  <c r="F345" i="6"/>
  <c r="R344" i="6"/>
  <c r="F344" i="6"/>
  <c r="R343" i="6"/>
  <c r="F343" i="6"/>
  <c r="R342" i="6"/>
  <c r="F342" i="6"/>
  <c r="R341" i="6"/>
  <c r="F341" i="6"/>
  <c r="R340" i="6"/>
  <c r="F340" i="6"/>
  <c r="R339" i="6"/>
  <c r="F339" i="6"/>
  <c r="R338" i="6"/>
  <c r="F338" i="6"/>
  <c r="R337" i="6"/>
  <c r="F337" i="6"/>
  <c r="R336" i="6"/>
  <c r="F336" i="6"/>
  <c r="R335" i="6"/>
  <c r="F335" i="6"/>
  <c r="R334" i="6"/>
  <c r="F334" i="6"/>
  <c r="R333" i="6"/>
  <c r="F333" i="6"/>
  <c r="R332" i="6"/>
  <c r="F332" i="6"/>
  <c r="F331" i="6"/>
  <c r="R330" i="6"/>
  <c r="F330" i="6"/>
  <c r="R329" i="6"/>
  <c r="F329" i="6"/>
  <c r="R328" i="6"/>
  <c r="F328" i="6"/>
  <c r="R327" i="6"/>
  <c r="F327" i="6"/>
  <c r="F326" i="6"/>
  <c r="R325" i="6"/>
  <c r="K325" i="6"/>
  <c r="F325" i="6"/>
  <c r="Q324" i="6"/>
  <c r="R324" i="6" s="1"/>
  <c r="F324" i="6"/>
  <c r="R323" i="6"/>
  <c r="K323" i="6"/>
  <c r="F323" i="6"/>
  <c r="R322" i="6"/>
  <c r="K322" i="6"/>
  <c r="F322" i="6"/>
  <c r="R321" i="6"/>
  <c r="K321" i="6"/>
  <c r="F321" i="6"/>
  <c r="R320" i="6"/>
  <c r="K320" i="6"/>
  <c r="F320" i="6"/>
  <c r="C319" i="6"/>
  <c r="F319" i="6" s="1"/>
  <c r="R318" i="6"/>
  <c r="F318" i="6"/>
  <c r="R317" i="6"/>
  <c r="F317" i="6"/>
  <c r="R316" i="6"/>
  <c r="F316" i="6"/>
  <c r="R315" i="6"/>
  <c r="F315" i="6"/>
  <c r="Q314" i="6"/>
  <c r="R314" i="6" s="1"/>
  <c r="C314" i="6"/>
  <c r="F314" i="6" s="1"/>
  <c r="R313" i="6"/>
  <c r="K313" i="6"/>
  <c r="F313" i="6"/>
  <c r="R312" i="6"/>
  <c r="K312" i="6"/>
  <c r="F312" i="6"/>
  <c r="R311" i="6"/>
  <c r="K311" i="6"/>
  <c r="F311" i="6"/>
  <c r="C310" i="6"/>
  <c r="F310" i="6" s="1"/>
  <c r="R309" i="6"/>
  <c r="F309" i="6"/>
  <c r="R308" i="6"/>
  <c r="F308" i="6"/>
  <c r="R307" i="6"/>
  <c r="F307" i="6"/>
  <c r="C306" i="6"/>
  <c r="F306" i="6" s="1"/>
  <c r="R305" i="6"/>
  <c r="K305" i="6"/>
  <c r="F305" i="6"/>
  <c r="R304" i="6"/>
  <c r="K304" i="6"/>
  <c r="F304" i="6"/>
  <c r="R303" i="6"/>
  <c r="K303" i="6"/>
  <c r="F303" i="6"/>
  <c r="R302" i="6"/>
  <c r="K302" i="6"/>
  <c r="F302" i="6"/>
  <c r="R301" i="6"/>
  <c r="K301" i="6"/>
  <c r="F301" i="6"/>
  <c r="R300" i="6"/>
  <c r="K300" i="6"/>
  <c r="F300" i="6"/>
  <c r="R299" i="6"/>
  <c r="K299" i="6"/>
  <c r="F299" i="6"/>
  <c r="R298" i="6"/>
  <c r="K298" i="6"/>
  <c r="F298" i="6"/>
  <c r="R297" i="6"/>
  <c r="K297" i="6"/>
  <c r="F297" i="6"/>
  <c r="R296" i="6"/>
  <c r="K296" i="6"/>
  <c r="F296" i="6"/>
  <c r="R295" i="6"/>
  <c r="K295" i="6"/>
  <c r="F295" i="6"/>
  <c r="R294" i="6"/>
  <c r="K294" i="6"/>
  <c r="F294" i="6"/>
  <c r="R293" i="6"/>
  <c r="K293" i="6"/>
  <c r="F293" i="6"/>
  <c r="R292" i="6"/>
  <c r="K292" i="6"/>
  <c r="F292" i="6"/>
  <c r="R291" i="6"/>
  <c r="K291" i="6"/>
  <c r="F291" i="6"/>
  <c r="R290" i="6"/>
  <c r="K290" i="6"/>
  <c r="F290" i="6"/>
  <c r="R289" i="6"/>
  <c r="K289" i="6"/>
  <c r="F289" i="6"/>
  <c r="R288" i="6"/>
  <c r="K288" i="6"/>
  <c r="F288" i="6"/>
  <c r="R287" i="6"/>
  <c r="K287" i="6"/>
  <c r="F287" i="6"/>
  <c r="R286" i="6"/>
  <c r="K286" i="6"/>
  <c r="F286" i="6"/>
  <c r="R285" i="6"/>
  <c r="K285" i="6"/>
  <c r="F285" i="6"/>
  <c r="R284" i="6"/>
  <c r="K284" i="6"/>
  <c r="F284" i="6"/>
  <c r="R283" i="6"/>
  <c r="K283" i="6"/>
  <c r="F283" i="6"/>
  <c r="R282" i="6"/>
  <c r="K282" i="6"/>
  <c r="F282" i="6"/>
  <c r="R281" i="6"/>
  <c r="K281" i="6"/>
  <c r="F281" i="6"/>
  <c r="R280" i="6"/>
  <c r="K280" i="6"/>
  <c r="F280" i="6"/>
  <c r="R279" i="6"/>
  <c r="K279" i="6"/>
  <c r="F279" i="6"/>
  <c r="R278" i="6"/>
  <c r="K278" i="6"/>
  <c r="F278" i="6"/>
  <c r="R277" i="6"/>
  <c r="K277" i="6"/>
  <c r="F277" i="6"/>
  <c r="R276" i="6"/>
  <c r="K276" i="6"/>
  <c r="F276" i="6"/>
  <c r="R275" i="6"/>
  <c r="K275" i="6"/>
  <c r="F275" i="6"/>
  <c r="R274" i="6"/>
  <c r="K274" i="6"/>
  <c r="F274" i="6"/>
  <c r="R273" i="6"/>
  <c r="K273" i="6"/>
  <c r="F273" i="6"/>
  <c r="R272" i="6"/>
  <c r="K272" i="6"/>
  <c r="F272" i="6"/>
  <c r="R271" i="6"/>
  <c r="K271" i="6"/>
  <c r="F271" i="6"/>
  <c r="R270" i="6"/>
  <c r="K270" i="6"/>
  <c r="F270" i="6"/>
  <c r="R269" i="6"/>
  <c r="K269" i="6"/>
  <c r="F269" i="6"/>
  <c r="R268" i="6"/>
  <c r="K268" i="6"/>
  <c r="F268" i="6"/>
  <c r="R267" i="6"/>
  <c r="K267" i="6"/>
  <c r="F267" i="6"/>
  <c r="R266" i="6"/>
  <c r="K266" i="6"/>
  <c r="F266" i="6"/>
  <c r="R265" i="6"/>
  <c r="K265" i="6"/>
  <c r="F265" i="6"/>
  <c r="R264" i="6"/>
  <c r="K264" i="6"/>
  <c r="F264" i="6"/>
  <c r="R263" i="6"/>
  <c r="K263" i="6"/>
  <c r="F263" i="6"/>
  <c r="R262" i="6"/>
  <c r="K262" i="6"/>
  <c r="F262" i="6"/>
  <c r="R261" i="6"/>
  <c r="K261" i="6"/>
  <c r="F261" i="6"/>
  <c r="R260" i="6"/>
  <c r="K260" i="6"/>
  <c r="F260" i="6"/>
  <c r="R259" i="6"/>
  <c r="K259" i="6"/>
  <c r="F259" i="6"/>
  <c r="R258" i="6"/>
  <c r="K258" i="6"/>
  <c r="F258" i="6"/>
  <c r="R257" i="6"/>
  <c r="K257" i="6"/>
  <c r="F257" i="6"/>
  <c r="R256" i="6"/>
  <c r="K256" i="6"/>
  <c r="F256" i="6"/>
  <c r="R255" i="6"/>
  <c r="K255" i="6"/>
  <c r="F255" i="6"/>
  <c r="R254" i="6"/>
  <c r="K254" i="6"/>
  <c r="F254" i="6"/>
  <c r="R253" i="6"/>
  <c r="K253" i="6"/>
  <c r="F253" i="6"/>
  <c r="R252" i="6"/>
  <c r="K252" i="6"/>
  <c r="F252" i="6"/>
  <c r="R251" i="6"/>
  <c r="K251" i="6"/>
  <c r="F251" i="6"/>
  <c r="R250" i="6"/>
  <c r="K250" i="6"/>
  <c r="F250" i="6"/>
  <c r="R249" i="6"/>
  <c r="K249" i="6"/>
  <c r="F249" i="6"/>
  <c r="R248" i="6"/>
  <c r="K248" i="6"/>
  <c r="F248" i="6"/>
  <c r="R247" i="6"/>
  <c r="K247" i="6"/>
  <c r="F247" i="6"/>
  <c r="R246" i="6"/>
  <c r="K246" i="6"/>
  <c r="F246" i="6"/>
  <c r="R245" i="6"/>
  <c r="K245" i="6"/>
  <c r="F245" i="6"/>
  <c r="R244" i="6"/>
  <c r="K244" i="6"/>
  <c r="F244" i="6"/>
  <c r="R243" i="6"/>
  <c r="K243" i="6"/>
  <c r="F243" i="6"/>
  <c r="R242" i="6"/>
  <c r="K242" i="6"/>
  <c r="F242" i="6"/>
  <c r="R241" i="6"/>
  <c r="K241" i="6"/>
  <c r="F241" i="6"/>
  <c r="R240" i="6"/>
  <c r="K240" i="6"/>
  <c r="F240" i="6"/>
  <c r="R239" i="6"/>
  <c r="K239" i="6"/>
  <c r="F239" i="6"/>
  <c r="R238" i="6"/>
  <c r="K238" i="6"/>
  <c r="F238" i="6"/>
  <c r="R237" i="6"/>
  <c r="K237" i="6"/>
  <c r="F237" i="6"/>
  <c r="R236" i="6"/>
  <c r="K236" i="6"/>
  <c r="F236" i="6"/>
  <c r="R235" i="6"/>
  <c r="K235" i="6"/>
  <c r="F235" i="6"/>
  <c r="R234" i="6"/>
  <c r="K234" i="6"/>
  <c r="F234" i="6"/>
  <c r="R233" i="6"/>
  <c r="K233" i="6"/>
  <c r="F233" i="6"/>
  <c r="R232" i="6"/>
  <c r="K232" i="6"/>
  <c r="F232" i="6"/>
  <c r="R231" i="6"/>
  <c r="K231" i="6"/>
  <c r="F231" i="6"/>
  <c r="R230" i="6"/>
  <c r="K230" i="6"/>
  <c r="F230" i="6"/>
  <c r="R229" i="6"/>
  <c r="K229" i="6"/>
  <c r="F229" i="6"/>
  <c r="R228" i="6"/>
  <c r="K228" i="6"/>
  <c r="F228" i="6"/>
  <c r="R227" i="6"/>
  <c r="K227" i="6"/>
  <c r="F227" i="6"/>
  <c r="R226" i="6"/>
  <c r="K226" i="6"/>
  <c r="F226" i="6"/>
  <c r="R225" i="6"/>
  <c r="K225" i="6"/>
  <c r="F225" i="6"/>
  <c r="R224" i="6"/>
  <c r="K224" i="6"/>
  <c r="F224" i="6"/>
  <c r="R223" i="6"/>
  <c r="K223" i="6"/>
  <c r="F223" i="6"/>
  <c r="R222" i="6"/>
  <c r="K222" i="6"/>
  <c r="F222" i="6"/>
  <c r="R221" i="6"/>
  <c r="K221" i="6"/>
  <c r="F221" i="6"/>
  <c r="R220" i="6"/>
  <c r="K220" i="6"/>
  <c r="F220" i="6"/>
  <c r="R219" i="6"/>
  <c r="K219" i="6"/>
  <c r="F219" i="6"/>
  <c r="R218" i="6"/>
  <c r="K218" i="6"/>
  <c r="F218" i="6"/>
  <c r="R217" i="6"/>
  <c r="K217" i="6"/>
  <c r="F217" i="6"/>
  <c r="R216" i="6"/>
  <c r="K216" i="6"/>
  <c r="F216" i="6"/>
  <c r="R215" i="6"/>
  <c r="K215" i="6"/>
  <c r="F215" i="6"/>
  <c r="R214" i="6"/>
  <c r="K214" i="6"/>
  <c r="F214" i="6"/>
  <c r="R213" i="6"/>
  <c r="K213" i="6"/>
  <c r="F213" i="6"/>
  <c r="R212" i="6"/>
  <c r="K212" i="6"/>
  <c r="F212" i="6"/>
  <c r="R211" i="6"/>
  <c r="K211" i="6"/>
  <c r="F211" i="6"/>
  <c r="R210" i="6"/>
  <c r="K210" i="6"/>
  <c r="F210" i="6"/>
  <c r="R209" i="6"/>
  <c r="K209" i="6"/>
  <c r="F209" i="6"/>
  <c r="R208" i="6"/>
  <c r="K208" i="6"/>
  <c r="F208" i="6"/>
  <c r="R207" i="6"/>
  <c r="F207" i="6"/>
  <c r="R206" i="6"/>
  <c r="F206" i="6"/>
  <c r="K206" i="6" s="1"/>
  <c r="R205" i="6"/>
  <c r="F205" i="6"/>
  <c r="R204" i="6"/>
  <c r="F204" i="6"/>
  <c r="R203" i="6"/>
  <c r="F203" i="6"/>
  <c r="R202" i="6"/>
  <c r="F202" i="6"/>
  <c r="K202" i="6" s="1"/>
  <c r="R201" i="6"/>
  <c r="F201" i="6"/>
  <c r="R200" i="6"/>
  <c r="F200" i="6"/>
  <c r="R199" i="6"/>
  <c r="F199" i="6"/>
  <c r="R198" i="6"/>
  <c r="F198" i="6"/>
  <c r="K198" i="6" s="1"/>
  <c r="R197" i="6"/>
  <c r="F197" i="6"/>
  <c r="Q196" i="6"/>
  <c r="R196" i="6" s="1"/>
  <c r="C196" i="6"/>
  <c r="F196" i="6" s="1"/>
  <c r="Q195" i="6"/>
  <c r="R195" i="6" s="1"/>
  <c r="C195" i="6"/>
  <c r="F195" i="6" s="1"/>
  <c r="R194" i="6"/>
  <c r="K194" i="6"/>
  <c r="F194" i="6"/>
  <c r="Q193" i="6"/>
  <c r="R193" i="6" s="1"/>
  <c r="C193" i="6"/>
  <c r="F193" i="6" s="1"/>
  <c r="C192" i="6"/>
  <c r="F192" i="6" s="1"/>
  <c r="R191" i="6"/>
  <c r="F191" i="6"/>
  <c r="R190" i="6"/>
  <c r="F190" i="6"/>
  <c r="R189" i="6"/>
  <c r="F189" i="6"/>
  <c r="K189" i="6" s="1"/>
  <c r="R188" i="6"/>
  <c r="F188" i="6"/>
  <c r="R187" i="6"/>
  <c r="F187" i="6"/>
  <c r="R186" i="6"/>
  <c r="F186" i="6"/>
  <c r="R185" i="6"/>
  <c r="F185" i="6"/>
  <c r="K185" i="6" s="1"/>
  <c r="K184" i="6"/>
  <c r="F184" i="6"/>
  <c r="R183" i="6"/>
  <c r="K183" i="6"/>
  <c r="F183" i="6"/>
  <c r="R182" i="6"/>
  <c r="K182" i="6"/>
  <c r="F182" i="6"/>
  <c r="R181" i="6"/>
  <c r="K181" i="6"/>
  <c r="F181" i="6"/>
  <c r="R180" i="6"/>
  <c r="K180" i="6"/>
  <c r="F180" i="6"/>
  <c r="R179" i="6"/>
  <c r="K179" i="6"/>
  <c r="F179" i="6"/>
  <c r="R178" i="6"/>
  <c r="K178" i="6"/>
  <c r="F178" i="6"/>
  <c r="R177" i="6"/>
  <c r="K177" i="6"/>
  <c r="F177" i="6"/>
  <c r="R176" i="6"/>
  <c r="K176" i="6"/>
  <c r="F176" i="6"/>
  <c r="R175" i="6"/>
  <c r="K175" i="6"/>
  <c r="F175" i="6"/>
  <c r="R174" i="6"/>
  <c r="K174" i="6"/>
  <c r="F174" i="6"/>
  <c r="R173" i="6"/>
  <c r="K173" i="6"/>
  <c r="F173" i="6"/>
  <c r="R172" i="6"/>
  <c r="K172" i="6"/>
  <c r="F172" i="6"/>
  <c r="R171" i="6"/>
  <c r="K171" i="6"/>
  <c r="F171" i="6"/>
  <c r="R170" i="6"/>
  <c r="K170" i="6"/>
  <c r="F170" i="6"/>
  <c r="R169" i="6"/>
  <c r="K169" i="6"/>
  <c r="F169" i="6"/>
  <c r="R168" i="6"/>
  <c r="K168" i="6"/>
  <c r="F168" i="6"/>
  <c r="R167" i="6"/>
  <c r="K167" i="6"/>
  <c r="F167" i="6"/>
  <c r="R166" i="6"/>
  <c r="K166" i="6"/>
  <c r="F166" i="6"/>
  <c r="R165" i="6"/>
  <c r="K165" i="6"/>
  <c r="F165" i="6"/>
  <c r="R164" i="6"/>
  <c r="K164" i="6"/>
  <c r="F164" i="6"/>
  <c r="K163" i="6"/>
  <c r="F163" i="6"/>
  <c r="R162" i="6"/>
  <c r="K162" i="6"/>
  <c r="F162" i="6"/>
  <c r="R161" i="6"/>
  <c r="K161" i="6"/>
  <c r="F161" i="6"/>
  <c r="R160" i="6"/>
  <c r="K160" i="6"/>
  <c r="F160" i="6"/>
  <c r="Q159" i="6"/>
  <c r="R159" i="6" s="1"/>
  <c r="C159" i="6"/>
  <c r="F159" i="6" s="1"/>
  <c r="R158" i="6"/>
  <c r="K158" i="6"/>
  <c r="F158" i="6"/>
  <c r="R157" i="6"/>
  <c r="K157" i="6"/>
  <c r="F157" i="6"/>
  <c r="R156" i="6"/>
  <c r="K156" i="6"/>
  <c r="F156" i="6"/>
  <c r="R155" i="6"/>
  <c r="K155" i="6"/>
  <c r="F155" i="6"/>
  <c r="Q154" i="6"/>
  <c r="R154" i="6" s="1"/>
  <c r="C154" i="6"/>
  <c r="F154" i="6" s="1"/>
  <c r="R153" i="6"/>
  <c r="F153" i="6"/>
  <c r="C152" i="6"/>
  <c r="F152" i="6" s="1"/>
  <c r="K151" i="6"/>
  <c r="F151" i="6"/>
  <c r="K150" i="6"/>
  <c r="F150" i="6"/>
  <c r="R149" i="6"/>
  <c r="K149" i="6"/>
  <c r="F149" i="6"/>
  <c r="Q148" i="6"/>
  <c r="R148" i="6" s="1"/>
  <c r="F148" i="6"/>
  <c r="R147" i="6"/>
  <c r="F147" i="6"/>
  <c r="F146" i="6"/>
  <c r="C146" i="6"/>
  <c r="R145" i="6"/>
  <c r="K145" i="6"/>
  <c r="F145" i="6"/>
  <c r="F144" i="6"/>
  <c r="C143" i="6"/>
  <c r="F143" i="6" s="1"/>
  <c r="R142" i="6"/>
  <c r="F142" i="6"/>
  <c r="Q141" i="6"/>
  <c r="R141" i="6" s="1"/>
  <c r="C141" i="6"/>
  <c r="F141" i="6" s="1"/>
  <c r="R140" i="6"/>
  <c r="K140" i="6"/>
  <c r="F140" i="6"/>
  <c r="R139" i="6"/>
  <c r="K139" i="6"/>
  <c r="F139" i="6"/>
  <c r="R138" i="6"/>
  <c r="K138" i="6"/>
  <c r="F138" i="6"/>
  <c r="R137" i="6"/>
  <c r="K137" i="6"/>
  <c r="F137" i="6"/>
  <c r="R136" i="6"/>
  <c r="K136" i="6"/>
  <c r="F136" i="6"/>
  <c r="R135" i="6"/>
  <c r="K135" i="6"/>
  <c r="F135" i="6"/>
  <c r="R134" i="6"/>
  <c r="K134" i="6"/>
  <c r="F134" i="6"/>
  <c r="R133" i="6"/>
  <c r="K133" i="6"/>
  <c r="F133" i="6"/>
  <c r="R132" i="6"/>
  <c r="K132" i="6"/>
  <c r="F132" i="6"/>
  <c r="R131" i="6"/>
  <c r="K131" i="6"/>
  <c r="F131" i="6"/>
  <c r="R130" i="6"/>
  <c r="K130" i="6"/>
  <c r="F130" i="6"/>
  <c r="R129" i="6"/>
  <c r="K129" i="6"/>
  <c r="F129" i="6"/>
  <c r="R128" i="6"/>
  <c r="K128" i="6"/>
  <c r="F128" i="6"/>
  <c r="R127" i="6"/>
  <c r="K127" i="6"/>
  <c r="F127" i="6"/>
  <c r="R126" i="6"/>
  <c r="K126" i="6"/>
  <c r="F126" i="6"/>
  <c r="R125" i="6"/>
  <c r="K125" i="6"/>
  <c r="F125" i="6"/>
  <c r="Q124" i="6"/>
  <c r="R124" i="6" s="1"/>
  <c r="C124" i="6"/>
  <c r="F124" i="6" s="1"/>
  <c r="R123" i="6"/>
  <c r="K123" i="6"/>
  <c r="F123" i="6"/>
  <c r="R122" i="6"/>
  <c r="K122" i="6"/>
  <c r="F122" i="6"/>
  <c r="R121" i="6"/>
  <c r="K121" i="6"/>
  <c r="F121" i="6"/>
  <c r="R120" i="6"/>
  <c r="K120" i="6"/>
  <c r="F120" i="6"/>
  <c r="F119" i="6"/>
  <c r="K119" i="6" s="1"/>
  <c r="F118" i="6"/>
  <c r="R117" i="6"/>
  <c r="F117" i="6"/>
  <c r="Q116" i="6"/>
  <c r="R116" i="6" s="1"/>
  <c r="F116" i="6"/>
  <c r="R115" i="6"/>
  <c r="F115" i="6"/>
  <c r="R114" i="6"/>
  <c r="F114" i="6"/>
  <c r="Q113" i="6"/>
  <c r="R113" i="6" s="1"/>
  <c r="F113" i="6"/>
  <c r="C113" i="6"/>
  <c r="R112" i="6"/>
  <c r="K112" i="6"/>
  <c r="F112" i="6"/>
  <c r="K111" i="6"/>
  <c r="F111" i="6"/>
  <c r="C111" i="6"/>
  <c r="F110" i="6"/>
  <c r="Q110" i="6" s="1"/>
  <c r="R110" i="6" s="1"/>
  <c r="C110" i="6"/>
  <c r="R109" i="6"/>
  <c r="K109" i="6"/>
  <c r="F109" i="6"/>
  <c r="R108" i="6"/>
  <c r="K108" i="6"/>
  <c r="F108" i="6"/>
  <c r="R107" i="6"/>
  <c r="F107" i="6"/>
  <c r="F106" i="6"/>
  <c r="C106" i="6"/>
  <c r="R105" i="6"/>
  <c r="F105" i="6"/>
  <c r="R104" i="6"/>
  <c r="F104" i="6"/>
  <c r="R103" i="6"/>
  <c r="F103" i="6"/>
  <c r="R102" i="6"/>
  <c r="F102" i="6"/>
  <c r="R101" i="6"/>
  <c r="F101" i="6"/>
  <c r="R100" i="6"/>
  <c r="F100" i="6"/>
  <c r="R99" i="6"/>
  <c r="F99" i="6"/>
  <c r="R98" i="6"/>
  <c r="F98" i="6"/>
  <c r="Q97" i="6"/>
  <c r="R97" i="6" s="1"/>
  <c r="F97" i="6"/>
  <c r="R96" i="6"/>
  <c r="K96" i="6"/>
  <c r="F96" i="6"/>
  <c r="R95" i="6"/>
  <c r="K95" i="6"/>
  <c r="F95" i="6"/>
  <c r="Q94" i="6"/>
  <c r="R94" i="6" s="1"/>
  <c r="C94" i="6"/>
  <c r="F94" i="6" s="1"/>
  <c r="R93" i="6"/>
  <c r="F93" i="6"/>
  <c r="R92" i="6"/>
  <c r="F92" i="6"/>
  <c r="Q91" i="6"/>
  <c r="R91" i="6" s="1"/>
  <c r="F91" i="6"/>
  <c r="F90" i="6"/>
  <c r="C90" i="6"/>
  <c r="F89" i="6"/>
  <c r="C89" i="6"/>
  <c r="R88" i="6"/>
  <c r="F88" i="6"/>
  <c r="F87" i="6"/>
  <c r="C87" i="6"/>
  <c r="R86" i="6"/>
  <c r="C86" i="6"/>
  <c r="F86" i="6" s="1"/>
  <c r="R85" i="6"/>
  <c r="F85" i="6"/>
  <c r="Q84" i="6"/>
  <c r="R84" i="6" s="1"/>
  <c r="F84" i="6"/>
  <c r="R83" i="6"/>
  <c r="F83" i="6"/>
  <c r="R82" i="6"/>
  <c r="F82" i="6"/>
  <c r="R81" i="6"/>
  <c r="F81" i="6"/>
  <c r="R80" i="6"/>
  <c r="F80" i="6"/>
  <c r="F79" i="6"/>
  <c r="R78" i="6"/>
  <c r="F78" i="6"/>
  <c r="R77" i="6"/>
  <c r="F77" i="6"/>
  <c r="R76" i="6"/>
  <c r="F76" i="6"/>
  <c r="R75" i="6"/>
  <c r="F75" i="6"/>
  <c r="R74" i="6"/>
  <c r="F74" i="6"/>
  <c r="Q73" i="6"/>
  <c r="R73" i="6" s="1"/>
  <c r="C73" i="6"/>
  <c r="F73" i="6" s="1"/>
  <c r="Q72" i="6"/>
  <c r="R72" i="6" s="1"/>
  <c r="C72" i="6"/>
  <c r="F72" i="6" s="1"/>
  <c r="Q71" i="6"/>
  <c r="R71" i="6" s="1"/>
  <c r="C71" i="6"/>
  <c r="F71" i="6" s="1"/>
  <c r="R70" i="6"/>
  <c r="F70" i="6"/>
  <c r="R69" i="6"/>
  <c r="F69" i="6"/>
  <c r="C68" i="6"/>
  <c r="F68" i="6" s="1"/>
  <c r="Q67" i="6"/>
  <c r="R67" i="6" s="1"/>
  <c r="C67" i="6"/>
  <c r="F67" i="6" s="1"/>
  <c r="C66" i="6"/>
  <c r="F66" i="6" s="1"/>
  <c r="Q66" i="6" s="1"/>
  <c r="R66" i="6" s="1"/>
  <c r="R65" i="6"/>
  <c r="K65" i="6"/>
  <c r="F65" i="6"/>
  <c r="R64" i="6"/>
  <c r="K64" i="6"/>
  <c r="F64" i="6"/>
  <c r="Q63" i="6"/>
  <c r="R63" i="6" s="1"/>
  <c r="C63" i="6"/>
  <c r="F63" i="6" s="1"/>
  <c r="R62" i="6"/>
  <c r="K62" i="6"/>
  <c r="F62" i="6"/>
  <c r="R61" i="6"/>
  <c r="K61" i="6"/>
  <c r="F61" i="6"/>
  <c r="Q60" i="6"/>
  <c r="R60" i="6" s="1"/>
  <c r="F60" i="6"/>
  <c r="C60" i="6"/>
  <c r="R59" i="6"/>
  <c r="K59" i="6"/>
  <c r="F59" i="6"/>
  <c r="R58" i="6"/>
  <c r="K58" i="6"/>
  <c r="F58" i="6"/>
  <c r="R57" i="6"/>
  <c r="K57" i="6"/>
  <c r="F57" i="6"/>
  <c r="Q56" i="6"/>
  <c r="R56" i="6" s="1"/>
  <c r="K56" i="6"/>
  <c r="C56" i="6"/>
  <c r="F56" i="6" s="1"/>
  <c r="Q55" i="6"/>
  <c r="R55" i="6" s="1"/>
  <c r="F55" i="6"/>
  <c r="R54" i="6"/>
  <c r="F54" i="6"/>
  <c r="R53" i="6"/>
  <c r="F53" i="6"/>
  <c r="K53" i="6" s="1"/>
  <c r="F52" i="6"/>
  <c r="R51" i="6"/>
  <c r="F51" i="6"/>
  <c r="R50" i="6"/>
  <c r="F50" i="6"/>
  <c r="K50" i="6" s="1"/>
  <c r="R49" i="6"/>
  <c r="F49" i="6"/>
  <c r="R48" i="6"/>
  <c r="F48" i="6"/>
  <c r="R47" i="6"/>
  <c r="F47" i="6"/>
  <c r="R46" i="6"/>
  <c r="F46" i="6"/>
  <c r="K46" i="6" s="1"/>
  <c r="R45" i="6"/>
  <c r="F45" i="6"/>
  <c r="R44" i="6"/>
  <c r="F44" i="6"/>
  <c r="R43" i="6"/>
  <c r="F43" i="6"/>
  <c r="R42" i="6"/>
  <c r="F42" i="6"/>
  <c r="K42" i="6" s="1"/>
  <c r="R41" i="6"/>
  <c r="F41" i="6"/>
  <c r="R40" i="6"/>
  <c r="F40" i="6"/>
  <c r="R39" i="6"/>
  <c r="F39" i="6"/>
  <c r="R38" i="6"/>
  <c r="F38" i="6"/>
  <c r="K38" i="6" s="1"/>
  <c r="R37" i="6"/>
  <c r="F37" i="6"/>
  <c r="R36" i="6"/>
  <c r="F36" i="6"/>
  <c r="R35" i="6"/>
  <c r="F35" i="6"/>
  <c r="R34" i="6"/>
  <c r="F34" i="6"/>
  <c r="K34" i="6" s="1"/>
  <c r="C33" i="6"/>
  <c r="F33" i="6" s="1"/>
  <c r="Q33" i="6" s="1"/>
  <c r="R33" i="6" s="1"/>
  <c r="R32" i="6"/>
  <c r="F32" i="6"/>
  <c r="R31" i="6"/>
  <c r="F31" i="6"/>
  <c r="K31" i="6" s="1"/>
  <c r="R30" i="6"/>
  <c r="F30" i="6"/>
  <c r="R29" i="6"/>
  <c r="F29" i="6"/>
  <c r="Q28" i="6"/>
  <c r="R28" i="6" s="1"/>
  <c r="F28" i="6"/>
  <c r="K28" i="6" s="1"/>
  <c r="C28" i="6"/>
  <c r="Q27" i="6"/>
  <c r="R27" i="6" s="1"/>
  <c r="C27" i="6"/>
  <c r="F27" i="6" s="1"/>
  <c r="R26" i="6"/>
  <c r="K26" i="6"/>
  <c r="F26" i="6"/>
  <c r="Q25" i="6"/>
  <c r="R25" i="6" s="1"/>
  <c r="F25" i="6"/>
  <c r="C25" i="6"/>
  <c r="Q24" i="6"/>
  <c r="R24" i="6" s="1"/>
  <c r="C24" i="6"/>
  <c r="F24" i="6" s="1"/>
  <c r="C23" i="6"/>
  <c r="F23" i="6" s="1"/>
  <c r="Q22" i="6"/>
  <c r="R22" i="6" s="1"/>
  <c r="C22" i="6"/>
  <c r="F22" i="6" s="1"/>
  <c r="C21" i="6"/>
  <c r="F21" i="6" s="1"/>
  <c r="R20" i="6"/>
  <c r="F20" i="6"/>
  <c r="Q19" i="6"/>
  <c r="R19" i="6" s="1"/>
  <c r="F19" i="6"/>
  <c r="C19" i="6"/>
  <c r="R18" i="6"/>
  <c r="K18" i="6"/>
  <c r="F18" i="6"/>
  <c r="Q17" i="6"/>
  <c r="R17" i="6" s="1"/>
  <c r="F17" i="6"/>
  <c r="R16" i="6"/>
  <c r="F16" i="6"/>
  <c r="R15" i="6"/>
  <c r="F15" i="6"/>
  <c r="R14" i="6"/>
  <c r="F14" i="6"/>
  <c r="R13" i="6"/>
  <c r="F13" i="6"/>
  <c r="R12" i="6"/>
  <c r="F12" i="6"/>
  <c r="R11" i="6"/>
  <c r="F11" i="6"/>
  <c r="R10" i="6"/>
  <c r="F10" i="6"/>
  <c r="R9" i="6"/>
  <c r="C9" i="6"/>
  <c r="F9" i="6" s="1"/>
  <c r="R8" i="6"/>
  <c r="F8" i="6"/>
  <c r="C8" i="6"/>
  <c r="C7" i="6"/>
  <c r="F7" i="6" s="1"/>
  <c r="K419" i="6" l="1"/>
  <c r="K11" i="6"/>
  <c r="K15" i="6"/>
  <c r="K70" i="6"/>
  <c r="K75" i="6"/>
  <c r="K79" i="6"/>
  <c r="K85" i="6"/>
  <c r="K90" i="6"/>
  <c r="K69" i="6"/>
  <c r="K74" i="6"/>
  <c r="K78" i="6"/>
  <c r="K81" i="6"/>
  <c r="K308" i="6"/>
  <c r="K327" i="6"/>
  <c r="K331" i="6"/>
  <c r="K334" i="6"/>
  <c r="K338" i="6"/>
  <c r="K342" i="6"/>
  <c r="K346" i="6"/>
  <c r="K350" i="6"/>
  <c r="K354" i="6"/>
  <c r="K358" i="6"/>
  <c r="K362" i="6"/>
  <c r="K366" i="6"/>
  <c r="K370" i="6"/>
  <c r="K374" i="6"/>
  <c r="K378" i="6"/>
  <c r="K382" i="6"/>
  <c r="K386" i="6"/>
  <c r="K390" i="6"/>
  <c r="K394" i="6"/>
  <c r="K398" i="6"/>
  <c r="K402" i="6"/>
  <c r="K22" i="6"/>
  <c r="K154" i="6"/>
  <c r="K10" i="6"/>
  <c r="K14" i="6"/>
  <c r="K406" i="6"/>
  <c r="K410" i="6"/>
  <c r="K9" i="6"/>
  <c r="K13" i="6"/>
  <c r="K17" i="6"/>
  <c r="K107" i="6"/>
  <c r="Q118" i="6"/>
  <c r="R118" i="6" s="1"/>
  <c r="K188" i="6"/>
  <c r="K192" i="6"/>
  <c r="K201" i="6"/>
  <c r="K205" i="6"/>
  <c r="K307" i="6"/>
  <c r="K317" i="6"/>
  <c r="K330" i="6"/>
  <c r="K333" i="6"/>
  <c r="K337" i="6"/>
  <c r="K341" i="6"/>
  <c r="K345" i="6"/>
  <c r="K349" i="6"/>
  <c r="K353" i="6"/>
  <c r="K357" i="6"/>
  <c r="K361" i="6"/>
  <c r="K365" i="6"/>
  <c r="K369" i="6"/>
  <c r="K373" i="6"/>
  <c r="K377" i="6"/>
  <c r="K381" i="6"/>
  <c r="K385" i="6"/>
  <c r="K24" i="6"/>
  <c r="K30" i="6"/>
  <c r="K37" i="6"/>
  <c r="K41" i="6"/>
  <c r="K45" i="6"/>
  <c r="K49" i="6"/>
  <c r="K91" i="6"/>
  <c r="K94" i="6"/>
  <c r="K100" i="6"/>
  <c r="K104" i="6"/>
  <c r="K116" i="6"/>
  <c r="K143" i="6"/>
  <c r="K146" i="6"/>
  <c r="K153" i="6"/>
  <c r="Q163" i="6"/>
  <c r="R163" i="6" s="1"/>
  <c r="K20" i="6"/>
  <c r="K29" i="6"/>
  <c r="K33" i="6"/>
  <c r="K40" i="6"/>
  <c r="K76" i="6"/>
  <c r="K86" i="6"/>
  <c r="K87" i="6"/>
  <c r="K93" i="6"/>
  <c r="Q144" i="6"/>
  <c r="R144" i="6" s="1"/>
  <c r="K147" i="6"/>
  <c r="Q150" i="6"/>
  <c r="R150" i="6" s="1"/>
  <c r="K152" i="6"/>
  <c r="K187" i="6"/>
  <c r="K191" i="6"/>
  <c r="K389" i="6"/>
  <c r="K310" i="6"/>
  <c r="K316" i="6"/>
  <c r="K315" i="6"/>
  <c r="K319" i="6"/>
  <c r="K328" i="6"/>
  <c r="K335" i="6"/>
  <c r="K339" i="6"/>
  <c r="K343" i="6"/>
  <c r="K347" i="6"/>
  <c r="K351" i="6"/>
  <c r="K355" i="6"/>
  <c r="K359" i="6"/>
  <c r="K363" i="6"/>
  <c r="K367" i="6"/>
  <c r="K371" i="6"/>
  <c r="K375" i="6"/>
  <c r="K379" i="6"/>
  <c r="K383" i="6"/>
  <c r="K387" i="6"/>
  <c r="K391" i="6"/>
  <c r="K395" i="6"/>
  <c r="K399" i="6"/>
  <c r="K403" i="6"/>
  <c r="K407" i="6"/>
  <c r="K411" i="6"/>
  <c r="K97" i="6"/>
  <c r="K110" i="6"/>
  <c r="Q111" i="6"/>
  <c r="R111" i="6" s="1"/>
  <c r="K113" i="6"/>
  <c r="K199" i="6"/>
  <c r="K203" i="6"/>
  <c r="K207" i="6"/>
  <c r="K36" i="6"/>
  <c r="K44" i="6"/>
  <c r="K48" i="6"/>
  <c r="K52" i="6"/>
  <c r="K197" i="6"/>
  <c r="K324" i="6"/>
  <c r="K393" i="6"/>
  <c r="K397" i="6"/>
  <c r="K401" i="6"/>
  <c r="K405" i="6"/>
  <c r="K409" i="6"/>
  <c r="K413" i="6"/>
  <c r="K8" i="6"/>
  <c r="K12" i="6"/>
  <c r="K16" i="6"/>
  <c r="K32" i="6"/>
  <c r="K35" i="6"/>
  <c r="K39" i="6"/>
  <c r="K43" i="6"/>
  <c r="K47" i="6"/>
  <c r="K51" i="6"/>
  <c r="K68" i="6"/>
  <c r="K71" i="6"/>
  <c r="K77" i="6"/>
  <c r="K80" i="6"/>
  <c r="K84" i="6"/>
  <c r="K88" i="6"/>
  <c r="Q89" i="6"/>
  <c r="R89" i="6" s="1"/>
  <c r="K92" i="6"/>
  <c r="K101" i="6"/>
  <c r="K105" i="6"/>
  <c r="K106" i="6"/>
  <c r="K117" i="6"/>
  <c r="K142" i="6"/>
  <c r="Q151" i="6"/>
  <c r="R151" i="6" s="1"/>
  <c r="Q184" i="6"/>
  <c r="R184" i="6" s="1"/>
  <c r="K186" i="6"/>
  <c r="K190" i="6"/>
  <c r="K193" i="6"/>
  <c r="K200" i="6"/>
  <c r="K204" i="6"/>
  <c r="K306" i="6"/>
  <c r="K309" i="6"/>
  <c r="K318" i="6"/>
  <c r="K329" i="6"/>
  <c r="K332" i="6"/>
  <c r="K396" i="6"/>
  <c r="K400" i="6"/>
  <c r="K404" i="6"/>
  <c r="K408" i="6"/>
  <c r="K412" i="6"/>
  <c r="K417" i="6"/>
  <c r="K21" i="6"/>
  <c r="Q21" i="6"/>
  <c r="R21" i="6" s="1"/>
  <c r="F420" i="6"/>
  <c r="K7" i="6"/>
  <c r="Q7" i="6"/>
  <c r="R7" i="6" s="1"/>
  <c r="K23" i="6"/>
  <c r="Q23" i="6"/>
  <c r="R23" i="6" s="1"/>
  <c r="Q326" i="6"/>
  <c r="R326" i="6" s="1"/>
  <c r="K326" i="6"/>
  <c r="K19" i="6"/>
  <c r="K27" i="6"/>
  <c r="Q52" i="6"/>
  <c r="R52" i="6" s="1"/>
  <c r="K63" i="6"/>
  <c r="Q87" i="6"/>
  <c r="R87" i="6" s="1"/>
  <c r="Q106" i="6"/>
  <c r="R106" i="6" s="1"/>
  <c r="Q146" i="6"/>
  <c r="R146" i="6" s="1"/>
  <c r="C420" i="6"/>
  <c r="K55" i="6"/>
  <c r="K67" i="6"/>
  <c r="K73" i="6"/>
  <c r="Q79" i="6"/>
  <c r="R79" i="6" s="1"/>
  <c r="K83" i="6"/>
  <c r="K89" i="6"/>
  <c r="Q90" i="6"/>
  <c r="R90" i="6" s="1"/>
  <c r="K99" i="6"/>
  <c r="K103" i="6"/>
  <c r="K115" i="6"/>
  <c r="K118" i="6"/>
  <c r="Q119" i="6"/>
  <c r="R119" i="6" s="1"/>
  <c r="K141" i="6"/>
  <c r="K144" i="6"/>
  <c r="K196" i="6"/>
  <c r="Q306" i="6"/>
  <c r="R306" i="6" s="1"/>
  <c r="Q310" i="6"/>
  <c r="R310" i="6" s="1"/>
  <c r="Q331" i="6"/>
  <c r="R331" i="6" s="1"/>
  <c r="J420" i="6"/>
  <c r="K25" i="6"/>
  <c r="K54" i="6"/>
  <c r="K60" i="6"/>
  <c r="K66" i="6"/>
  <c r="Q68" i="6"/>
  <c r="R68" i="6" s="1"/>
  <c r="K72" i="6"/>
  <c r="K82" i="6"/>
  <c r="K98" i="6"/>
  <c r="K102" i="6"/>
  <c r="K114" i="6"/>
  <c r="K124" i="6"/>
  <c r="Q143" i="6"/>
  <c r="R143" i="6" s="1"/>
  <c r="K148" i="6"/>
  <c r="Q152" i="6"/>
  <c r="R152" i="6" s="1"/>
  <c r="K159" i="6"/>
  <c r="Q192" i="6"/>
  <c r="R192" i="6" s="1"/>
  <c r="K195" i="6"/>
  <c r="K314" i="6"/>
  <c r="Q319" i="6"/>
  <c r="R319" i="6" s="1"/>
  <c r="K336" i="6"/>
  <c r="K340" i="6"/>
  <c r="K344" i="6"/>
  <c r="K348" i="6"/>
  <c r="K352" i="6"/>
  <c r="K356" i="6"/>
  <c r="K360" i="6"/>
  <c r="K364" i="6"/>
  <c r="K368" i="6"/>
  <c r="K372" i="6"/>
  <c r="K376" i="6"/>
  <c r="K380" i="6"/>
  <c r="K384" i="6"/>
  <c r="K388" i="6"/>
  <c r="K392" i="6"/>
  <c r="Q420" i="6" l="1"/>
  <c r="R420" i="6" s="1"/>
  <c r="K420" i="6"/>
</calcChain>
</file>

<file path=xl/sharedStrings.xml><?xml version="1.0" encoding="utf-8"?>
<sst xmlns="http://schemas.openxmlformats.org/spreadsheetml/2006/main" count="4846" uniqueCount="799">
  <si>
    <t>PROVINCIA DE PANAMÁ OESTE</t>
  </si>
  <si>
    <t>MUNICIPIO DE SAN CARLOS</t>
  </si>
  <si>
    <t>DEPARTAMENTO DE TESORERÍA MUNICIPAL</t>
  </si>
  <si>
    <t>TOTAL</t>
  </si>
  <si>
    <t>115</t>
  </si>
  <si>
    <t>214</t>
  </si>
  <si>
    <t>141</t>
  </si>
  <si>
    <t>151</t>
  </si>
  <si>
    <t>182</t>
  </si>
  <si>
    <t>211</t>
  </si>
  <si>
    <t>212</t>
  </si>
  <si>
    <t>232</t>
  </si>
  <si>
    <t>273</t>
  </si>
  <si>
    <t>275</t>
  </si>
  <si>
    <t>340</t>
  </si>
  <si>
    <t>350</t>
  </si>
  <si>
    <t>380</t>
  </si>
  <si>
    <t>624</t>
  </si>
  <si>
    <t>164</t>
  </si>
  <si>
    <t>120</t>
  </si>
  <si>
    <t>99</t>
  </si>
  <si>
    <t>GOBIERNO CENTRAL</t>
  </si>
  <si>
    <t>CTA</t>
  </si>
  <si>
    <t>DESCRIPCIÓN</t>
  </si>
  <si>
    <t>PRESUPUESTO LEY</t>
  </si>
  <si>
    <t>CONTENCIÓN DEL GASTO/ REFUERZA</t>
  </si>
  <si>
    <t>CRÉDITOS Ó TRASLADOS EXTRAORDINARIOS/ TRANSFERENCIA</t>
  </si>
  <si>
    <t>PRESUPUESTO MODIFICADO</t>
  </si>
  <si>
    <t>ASIGNADO</t>
  </si>
  <si>
    <t>SALDOS CONTRATOS EJECUTAR</t>
  </si>
  <si>
    <t>COMPROMISO MENSUAL</t>
  </si>
  <si>
    <t>COMPROMISO EJECUTADO</t>
  </si>
  <si>
    <t>SALDO A LA FECHA</t>
  </si>
  <si>
    <t>SALDO ANUAL</t>
  </si>
  <si>
    <t>SALDO ASIGNAR</t>
  </si>
  <si>
    <t>PAGADO</t>
  </si>
  <si>
    <t>POR PAGAR A FECHA</t>
  </si>
  <si>
    <t>EJEC ACUMULADO COMP ASIGNADO</t>
  </si>
  <si>
    <t>EJEC COMP MODIFICADO</t>
  </si>
  <si>
    <t>EJECUCIÓN ACUMULADA</t>
  </si>
  <si>
    <t>1</t>
  </si>
  <si>
    <t>PERSONAL FIJO (SUELDOS)</t>
  </si>
  <si>
    <t>0.00</t>
  </si>
  <si>
    <t>2</t>
  </si>
  <si>
    <t>PERSONAL TRANSITORIO</t>
  </si>
  <si>
    <t>3</t>
  </si>
  <si>
    <t>PERSONAL CONTINGENTE</t>
  </si>
  <si>
    <t>4</t>
  </si>
  <si>
    <t>PERSONAL TRANSITORIO PARA INVERSIONES</t>
  </si>
  <si>
    <t>9</t>
  </si>
  <si>
    <t>OTROS SUELDOS</t>
  </si>
  <si>
    <t>10</t>
  </si>
  <si>
    <t>SOBRESUELDOS</t>
  </si>
  <si>
    <t>11</t>
  </si>
  <si>
    <t>POR ANTIGÜEDAD</t>
  </si>
  <si>
    <t>12</t>
  </si>
  <si>
    <t>POR ZONAS</t>
  </si>
  <si>
    <t>13</t>
  </si>
  <si>
    <t>POR JEFATURA</t>
  </si>
  <si>
    <t>19</t>
  </si>
  <si>
    <t xml:space="preserve">OTROS SOBRE SUELDOS </t>
  </si>
  <si>
    <t>20</t>
  </si>
  <si>
    <t>DIETAS</t>
  </si>
  <si>
    <t>21</t>
  </si>
  <si>
    <t>30</t>
  </si>
  <si>
    <t>GASTOS DE REPRESENTACION FIJOS</t>
  </si>
  <si>
    <t>40</t>
  </si>
  <si>
    <t>SOBRETIEMPO</t>
  </si>
  <si>
    <t>50</t>
  </si>
  <si>
    <t>XIII MES</t>
  </si>
  <si>
    <t>71</t>
  </si>
  <si>
    <t>CUOTA PATRONAL DE SEGURO SOCIAL</t>
  </si>
  <si>
    <t>72</t>
  </si>
  <si>
    <t>CUOTA PATRONAL DE SEGURO EDUCATIVO</t>
  </si>
  <si>
    <t>73</t>
  </si>
  <si>
    <t>CUOTA PATRONAL DE RIESGO PROFESIONAL</t>
  </si>
  <si>
    <t>74</t>
  </si>
  <si>
    <t>CUOTA PATRONAL PARA EL FONDO COMPLEMENT.</t>
  </si>
  <si>
    <t>75</t>
  </si>
  <si>
    <t>CUOTA PATRONAL FONDO JUBILACIÓN ANTICIPADA</t>
  </si>
  <si>
    <t>79</t>
  </si>
  <si>
    <t>OTRAS CONTRIBUCIONES Y MULTAS</t>
  </si>
  <si>
    <t>80</t>
  </si>
  <si>
    <t>GRATIFICACIONES, INCENTIVOS Y OTROS SERVICIOS PERSONALES</t>
  </si>
  <si>
    <t>81</t>
  </si>
  <si>
    <t>GRATIFICACIÓN O AGUINALDO</t>
  </si>
  <si>
    <t>82</t>
  </si>
  <si>
    <t>INCENTIVOS</t>
  </si>
  <si>
    <t>89</t>
  </si>
  <si>
    <t>OTROS SERVICIOS PERSONALES</t>
  </si>
  <si>
    <t>90</t>
  </si>
  <si>
    <t>CREDITOS RECONOCIDOS POR SERVICIOS PERSONALES</t>
  </si>
  <si>
    <t>91</t>
  </si>
  <si>
    <t>SUELDOS</t>
  </si>
  <si>
    <t>92</t>
  </si>
  <si>
    <t>93</t>
  </si>
  <si>
    <t>94</t>
  </si>
  <si>
    <t>GASTOS DE REPRESENTACIÓN FIJOS</t>
  </si>
  <si>
    <t>95</t>
  </si>
  <si>
    <t>96</t>
  </si>
  <si>
    <t>III MES</t>
  </si>
  <si>
    <t>97</t>
  </si>
  <si>
    <t>A EX FUNCIONARIOS</t>
  </si>
  <si>
    <t>98</t>
  </si>
  <si>
    <t>CONTRIBUCIONES A LA SEGURIDAD SOCIAL</t>
  </si>
  <si>
    <t>100</t>
  </si>
  <si>
    <t>ALQUILERES</t>
  </si>
  <si>
    <t>101</t>
  </si>
  <si>
    <t>DE EDIFICIOS Y LOCALES</t>
  </si>
  <si>
    <t>102</t>
  </si>
  <si>
    <t>DE EQUIPO ELECTRÓNICO</t>
  </si>
  <si>
    <t>103</t>
  </si>
  <si>
    <t>DE EQUIPO DE OFICINA</t>
  </si>
  <si>
    <t>104</t>
  </si>
  <si>
    <t>DE EQUIPO DE PRODUCCIÓN</t>
  </si>
  <si>
    <t>105</t>
  </si>
  <si>
    <t>DE EQUPO DE TRANSPORTE</t>
  </si>
  <si>
    <t>106</t>
  </si>
  <si>
    <t xml:space="preserve">DE TERRENOS </t>
  </si>
  <si>
    <t>107</t>
  </si>
  <si>
    <t>DE LOCALES Y OFICINAS DEL SERVICIO EXTERIOR</t>
  </si>
  <si>
    <t>109</t>
  </si>
  <si>
    <t>OTROS ALQUILERES</t>
  </si>
  <si>
    <t>110</t>
  </si>
  <si>
    <t>SERVICIOS BÁSICOS</t>
  </si>
  <si>
    <t>111</t>
  </si>
  <si>
    <t>AGUA</t>
  </si>
  <si>
    <t>112</t>
  </si>
  <si>
    <t>ASEO</t>
  </si>
  <si>
    <t>113</t>
  </si>
  <si>
    <t>CORREO</t>
  </si>
  <si>
    <t>114</t>
  </si>
  <si>
    <t>ENERGIA ELECTRICA</t>
  </si>
  <si>
    <t>TELECOMUNICACIONES</t>
  </si>
  <si>
    <t>116</t>
  </si>
  <si>
    <t>SERVICIO DE TRANSMISION DE DATOS</t>
  </si>
  <si>
    <t>117</t>
  </si>
  <si>
    <t xml:space="preserve">SERVICIOS DE TELEFONIA CELULAR </t>
  </si>
  <si>
    <t>119</t>
  </si>
  <si>
    <t>OTROS SERVICIOS BÁSICOS</t>
  </si>
  <si>
    <t>IMPRESION, ENCUADERNACION Y OTROS</t>
  </si>
  <si>
    <t>130</t>
  </si>
  <si>
    <t>INFORMACIÓN Y PUBLICIDAD</t>
  </si>
  <si>
    <t>131</t>
  </si>
  <si>
    <t>ANUNCIOS Y AVISOS</t>
  </si>
  <si>
    <t>132</t>
  </si>
  <si>
    <t>PROMOCION Y PUBLICIDAD</t>
  </si>
  <si>
    <t>139</t>
  </si>
  <si>
    <t>OTROS GASTOS DE INFORMACIÓN Y PUBLICIDAD</t>
  </si>
  <si>
    <t>140</t>
  </si>
  <si>
    <t xml:space="preserve">VIATICOS  </t>
  </si>
  <si>
    <t>VIÁTICOS DENTRO DEL PAÍS</t>
  </si>
  <si>
    <t>142</t>
  </si>
  <si>
    <t>VIÁTICOS EN EL EXTERIOR</t>
  </si>
  <si>
    <t>143</t>
  </si>
  <si>
    <t>A OTRAS PERSONAS</t>
  </si>
  <si>
    <t>144</t>
  </si>
  <si>
    <t>VIÁTICOS CONTINGENTES AL SERVICIO EXTERIOR</t>
  </si>
  <si>
    <t>150</t>
  </si>
  <si>
    <t>TRANSPORTE DE PERSONAS Y BIENES</t>
  </si>
  <si>
    <t>TRANSPORTE DENTRO DEL PAIS</t>
  </si>
  <si>
    <t>152</t>
  </si>
  <si>
    <t>TRANSPORTE DE O PARA EL EXTERIOR</t>
  </si>
  <si>
    <t>153</t>
  </si>
  <si>
    <t>TRANSPORTE DE OTRAS PERRSONAS</t>
  </si>
  <si>
    <t>154</t>
  </si>
  <si>
    <t>TRANSPRTE DE BIENES</t>
  </si>
  <si>
    <t>160</t>
  </si>
  <si>
    <t xml:space="preserve">SERVICIOS COMERCIALES Y FINANCIEROS </t>
  </si>
  <si>
    <t>161</t>
  </si>
  <si>
    <t xml:space="preserve">ALMACENAJE </t>
  </si>
  <si>
    <t>162</t>
  </si>
  <si>
    <t>COMISIONES Y GASTOS BANCARIOS</t>
  </si>
  <si>
    <t>163</t>
  </si>
  <si>
    <t>GASTOS JUDICIALES</t>
  </si>
  <si>
    <t>GASTOS DE SEGUROS</t>
  </si>
  <si>
    <t>165</t>
  </si>
  <si>
    <t>SERVICIOS COMERCIALES</t>
  </si>
  <si>
    <t>166</t>
  </si>
  <si>
    <t>SERVICIOS MEDICOS EN EL PAÍS</t>
  </si>
  <si>
    <t>167</t>
  </si>
  <si>
    <t>SERVICIOS MEDICOS EN EL EXTERIOR</t>
  </si>
  <si>
    <t>168</t>
  </si>
  <si>
    <t>INTERESES DE LOS CUENTA-HABIENTES</t>
  </si>
  <si>
    <t>169</t>
  </si>
  <si>
    <t>OTROS SERVICIOS COMERCIALES Y FINANCIEROS</t>
  </si>
  <si>
    <t>170</t>
  </si>
  <si>
    <t xml:space="preserve">CONSULTORIAS Y SERVICIOS ESPECIALES </t>
  </si>
  <si>
    <t>171</t>
  </si>
  <si>
    <t>CONSULTORÍAS</t>
  </si>
  <si>
    <t>172</t>
  </si>
  <si>
    <t>SERVICIOS ESPECIALES</t>
  </si>
  <si>
    <t>180</t>
  </si>
  <si>
    <t>MANTENIMIENTO Y REPARACIÓN</t>
  </si>
  <si>
    <t>181</t>
  </si>
  <si>
    <t>MANTENIMIENTO Y REP. DE EDIFICIOS</t>
  </si>
  <si>
    <t>MANT. Y REP. DE MAQUINARIAS Y OTROS EQ.</t>
  </si>
  <si>
    <t>183</t>
  </si>
  <si>
    <t>DE MOBILIARIO Y EQUIPO DE OFICINA</t>
  </si>
  <si>
    <t>184</t>
  </si>
  <si>
    <t>DE OBRAS</t>
  </si>
  <si>
    <t>185</t>
  </si>
  <si>
    <t xml:space="preserve">MANT. Y REP. DE EQUIPO COMPUTACIÓN </t>
  </si>
  <si>
    <t>189</t>
  </si>
  <si>
    <t>OTROS MANTENIMIENTOS Y REPARACIONES</t>
  </si>
  <si>
    <t>190</t>
  </si>
  <si>
    <t>CREDITOS RECONOCIDOS POR SERVICIOS NO PERSONALES</t>
  </si>
  <si>
    <t>191</t>
  </si>
  <si>
    <t>192</t>
  </si>
  <si>
    <t>193</t>
  </si>
  <si>
    <t>IMPRESIÓN, ENCUADRENACIÓN Y OTROS</t>
  </si>
  <si>
    <t>194</t>
  </si>
  <si>
    <t>195</t>
  </si>
  <si>
    <t xml:space="preserve"> VIÁTICOS</t>
  </si>
  <si>
    <t>196</t>
  </si>
  <si>
    <t>TRANSPORTE DE PERSONAS Y B</t>
  </si>
  <si>
    <t>197</t>
  </si>
  <si>
    <t>SERVICIOS COMERCIALES Y FINANCIEROS</t>
  </si>
  <si>
    <t>198</t>
  </si>
  <si>
    <t>199</t>
  </si>
  <si>
    <t>200</t>
  </si>
  <si>
    <t>ALIMENTOS Y BEBIDAS</t>
  </si>
  <si>
    <t>201</t>
  </si>
  <si>
    <t>ALIMENTO PARA CONSUMO HUMANO</t>
  </si>
  <si>
    <t>202</t>
  </si>
  <si>
    <t>ALIMENTOS PARA ANIMALES</t>
  </si>
  <si>
    <t>203</t>
  </si>
  <si>
    <t>BEBIDAS</t>
  </si>
  <si>
    <t>210</t>
  </si>
  <si>
    <t>TEXTILES Y VESTUARIO</t>
  </si>
  <si>
    <t>ACABADO TEXTIL</t>
  </si>
  <si>
    <t>CALZADO</t>
  </si>
  <si>
    <t>213</t>
  </si>
  <si>
    <t>HILADOS Y TELAS</t>
  </si>
  <si>
    <t>PRENDAS DE VESTIR</t>
  </si>
  <si>
    <t>219</t>
  </si>
  <si>
    <t>OTROS TEXTILES Y VESTUARIO</t>
  </si>
  <si>
    <t>220</t>
  </si>
  <si>
    <t>COMBUSTIBLES Y LUBRICANTES</t>
  </si>
  <si>
    <t>221</t>
  </si>
  <si>
    <t>DIESEL</t>
  </si>
  <si>
    <t>222</t>
  </si>
  <si>
    <t>GAS</t>
  </si>
  <si>
    <t>223</t>
  </si>
  <si>
    <t>GASOLINA</t>
  </si>
  <si>
    <t>224</t>
  </si>
  <si>
    <t>LUBRICANTES</t>
  </si>
  <si>
    <t>225</t>
  </si>
  <si>
    <t>BUNKE OIL</t>
  </si>
  <si>
    <t>229</t>
  </si>
  <si>
    <t>OTROS COMBUSTIBLES</t>
  </si>
  <si>
    <t>230</t>
  </si>
  <si>
    <t xml:space="preserve">PRODUCTOS DE PAPEL Y CARTON </t>
  </si>
  <si>
    <t>231</t>
  </si>
  <si>
    <t>IMPRESOS</t>
  </si>
  <si>
    <t>PAPELERIA</t>
  </si>
  <si>
    <t>239</t>
  </si>
  <si>
    <t>OTROS PRODUCTOS DE PAPEL Y CARTON</t>
  </si>
  <si>
    <t>240</t>
  </si>
  <si>
    <t>PRODUCTOS QUIMICOS Y CONEXOS</t>
  </si>
  <si>
    <t>241</t>
  </si>
  <si>
    <t>ABONOS Y FERTILIZANTES</t>
  </si>
  <si>
    <t>242</t>
  </si>
  <si>
    <t xml:space="preserve">INSECTICIDAS, FUMIGANTES Y OTROS </t>
  </si>
  <si>
    <t>243</t>
  </si>
  <si>
    <t>PINTURAS, COLORANTES Y TINTES</t>
  </si>
  <si>
    <t>244</t>
  </si>
  <si>
    <t>PRODUCTOS MEDICINALES Y FARMACÉUTICOS</t>
  </si>
  <si>
    <t>245</t>
  </si>
  <si>
    <t>OXIGENO MEDICO</t>
  </si>
  <si>
    <t>249</t>
  </si>
  <si>
    <t>OTROS PRODUCTOS QUÍMICOS</t>
  </si>
  <si>
    <t>250</t>
  </si>
  <si>
    <t>MATERIALES PARA CONSTUCCIÓN Y MANTENIMIENTO</t>
  </si>
  <si>
    <t>251</t>
  </si>
  <si>
    <t>ASFALTO</t>
  </si>
  <si>
    <t>252</t>
  </si>
  <si>
    <t>CEMENTO</t>
  </si>
  <si>
    <t>253</t>
  </si>
  <si>
    <t>MADERA</t>
  </si>
  <si>
    <t>254</t>
  </si>
  <si>
    <t>MATERIAL DE FONTANERÍA</t>
  </si>
  <si>
    <t>255</t>
  </si>
  <si>
    <t>MATERIAL ELECTRICO</t>
  </si>
  <si>
    <t>256</t>
  </si>
  <si>
    <t>MATERIAL METÁLICO</t>
  </si>
  <si>
    <t>257</t>
  </si>
  <si>
    <t>PIEDRA Y ARENA</t>
  </si>
  <si>
    <t>259</t>
  </si>
  <si>
    <t>OTROS MATERIALES DE CONSTRUCCIÓN</t>
  </si>
  <si>
    <t>260</t>
  </si>
  <si>
    <t xml:space="preserve">PRODUCTOS VARIOS </t>
  </si>
  <si>
    <t>261</t>
  </si>
  <si>
    <t>ARTICULOS O PRODUCTOS</t>
  </si>
  <si>
    <t>262</t>
  </si>
  <si>
    <t>HERRAMIENTAS E INSTRUMENTOS</t>
  </si>
  <si>
    <t>263</t>
  </si>
  <si>
    <t>MATERIAL Y ARTICULOS DE SEGURIDAD PUBLICA E INTERNACIONAL</t>
  </si>
  <si>
    <t>265</t>
  </si>
  <si>
    <t>MATERIALES Y SUMINISTROS DE COMPUTACION</t>
  </si>
  <si>
    <t>266</t>
  </si>
  <si>
    <t>PRODUCTOS AGROPECUARIOS</t>
  </si>
  <si>
    <t>269</t>
  </si>
  <si>
    <t>OTROS PRODUCTOS VARIOS</t>
  </si>
  <si>
    <t>270</t>
  </si>
  <si>
    <t>UTILES Y MATERIALES DIVERSOS</t>
  </si>
  <si>
    <t>271</t>
  </si>
  <si>
    <t>UTILES DE COCINA Y COMEDOR</t>
  </si>
  <si>
    <t>272</t>
  </si>
  <si>
    <t xml:space="preserve">UTILIES DEPORTIVOS Y RECREATIVOS </t>
  </si>
  <si>
    <t>UTILES DE ASEO Y LIMPIEZA</t>
  </si>
  <si>
    <t>274</t>
  </si>
  <si>
    <t>UTILES, MATERIALES MEDICOS, DE LABORATORIO Y FARMACEÚTICO</t>
  </si>
  <si>
    <t>UTILES Y MATERIALES DE OFICINA</t>
  </si>
  <si>
    <t>276</t>
  </si>
  <si>
    <t>MATERIALES PARA RAYOS X</t>
  </si>
  <si>
    <t>277</t>
  </si>
  <si>
    <t>INSTRUMENTAL MEDICO Y QUIRÚRGICO</t>
  </si>
  <si>
    <t>278</t>
  </si>
  <si>
    <t>ARTICUOS PRÓTESIS Y REHABILITACIÓN</t>
  </si>
  <si>
    <t>279</t>
  </si>
  <si>
    <t>OTROS UTILES Y MATERIALES</t>
  </si>
  <si>
    <t>280</t>
  </si>
  <si>
    <t>REPUESTOS</t>
  </si>
  <si>
    <t>290</t>
  </si>
  <si>
    <t xml:space="preserve">CREDITOS RECONOCIDOS POR MATERIALES Y SUMINISTROS </t>
  </si>
  <si>
    <t>291</t>
  </si>
  <si>
    <t>292</t>
  </si>
  <si>
    <t>293</t>
  </si>
  <si>
    <t>COMBISTBLES LUBRICANTES</t>
  </si>
  <si>
    <t>294</t>
  </si>
  <si>
    <t>PRODUCTOS DE PAPEL Y CARBON</t>
  </si>
  <si>
    <t>295</t>
  </si>
  <si>
    <t>PRODUCTOS QUIMICOS CONEXOS</t>
  </si>
  <si>
    <t>296</t>
  </si>
  <si>
    <t>MATERILES PARA CONSTRUCCIÓN Y MANTENIMIENTO</t>
  </si>
  <si>
    <t>297</t>
  </si>
  <si>
    <t xml:space="preserve"> PRODUCTOS VARIOS</t>
  </si>
  <si>
    <t>298</t>
  </si>
  <si>
    <t>299</t>
  </si>
  <si>
    <t>RESPUESTOS</t>
  </si>
  <si>
    <t>300</t>
  </si>
  <si>
    <t>MAQUINARIA Y EQUIPO DE PRODUCCION</t>
  </si>
  <si>
    <t>301</t>
  </si>
  <si>
    <t>DE COMUNICACIONES</t>
  </si>
  <si>
    <t>302</t>
  </si>
  <si>
    <t>AGROPECUARIO</t>
  </si>
  <si>
    <t>303</t>
  </si>
  <si>
    <t>INDUSTRIAL</t>
  </si>
  <si>
    <t>304</t>
  </si>
  <si>
    <t>DE CONSTRUCCIÓN</t>
  </si>
  <si>
    <t>305</t>
  </si>
  <si>
    <t>DE ENERGÍA</t>
  </si>
  <si>
    <t>306</t>
  </si>
  <si>
    <t>DE MINERÍA</t>
  </si>
  <si>
    <t>307</t>
  </si>
  <si>
    <t>DE ACUEDUCTOS Y DE RIEGO</t>
  </si>
  <si>
    <t>308</t>
  </si>
  <si>
    <t>DE TALLERES Y ALMACENES</t>
  </si>
  <si>
    <t>309</t>
  </si>
  <si>
    <t>MAQUINARIA Y EQUIPOS VARIOS</t>
  </si>
  <si>
    <t>310</t>
  </si>
  <si>
    <t>MAQUINARIA Y EQUIPO DE TRANSPORTE</t>
  </si>
  <si>
    <t>311</t>
  </si>
  <si>
    <t>AÉREO</t>
  </si>
  <si>
    <t>312</t>
  </si>
  <si>
    <t>FERROVIARIO</t>
  </si>
  <si>
    <t>313</t>
  </si>
  <si>
    <t>MARÍTIMO</t>
  </si>
  <si>
    <t>314</t>
  </si>
  <si>
    <t>TERRESTRE</t>
  </si>
  <si>
    <t>319</t>
  </si>
  <si>
    <t>OTRAS MAQUINARIAS Y EQUIPO DE TRANSPORTE</t>
  </si>
  <si>
    <t>320</t>
  </si>
  <si>
    <t>EQUIPO EDUCACIONAL Y RECREATIVO</t>
  </si>
  <si>
    <t>330</t>
  </si>
  <si>
    <t xml:space="preserve"> EQUIPO MEDICO, DE LABORATORIO Y SANITARIO </t>
  </si>
  <si>
    <t>331</t>
  </si>
  <si>
    <t>EQUIPO MÉDICO Y ODONTOLÓGICO</t>
  </si>
  <si>
    <t>332</t>
  </si>
  <si>
    <t>EQUIPO DE LABORATORIOS</t>
  </si>
  <si>
    <t>333</t>
  </si>
  <si>
    <t>EQUIPO DE RAYOS X</t>
  </si>
  <si>
    <t>339</t>
  </si>
  <si>
    <t>OTROS EQUIPOS MÉDICOS, DE LABORATORIO Y SANITARIO</t>
  </si>
  <si>
    <t>EQUIPO DE OFICINA</t>
  </si>
  <si>
    <t>MOBILIARIO</t>
  </si>
  <si>
    <t>360</t>
  </si>
  <si>
    <t>SEMOVIENTES</t>
  </si>
  <si>
    <t>370</t>
  </si>
  <si>
    <t>EQUIPO DE COMPUTACIÓN</t>
  </si>
  <si>
    <t>390</t>
  </si>
  <si>
    <t>CREDITOS RECONOCIDOS POR MAQUINARIA Y EQUIPO</t>
  </si>
  <si>
    <t>391</t>
  </si>
  <si>
    <t>MAQUINARIA Y EQUIPO DE PRODUCCIÓN</t>
  </si>
  <si>
    <t>392</t>
  </si>
  <si>
    <t>393</t>
  </si>
  <si>
    <t>394</t>
  </si>
  <si>
    <t>EQUIPO MÉDICO, DE LABORATORIO Y SANITARIO</t>
  </si>
  <si>
    <t>395</t>
  </si>
  <si>
    <t>396</t>
  </si>
  <si>
    <t>397</t>
  </si>
  <si>
    <t>398</t>
  </si>
  <si>
    <t>399</t>
  </si>
  <si>
    <t>400</t>
  </si>
  <si>
    <t>ADQUISICION DE INMUEBLES</t>
  </si>
  <si>
    <t>401</t>
  </si>
  <si>
    <t>DE EDIFICACIONES</t>
  </si>
  <si>
    <t>402</t>
  </si>
  <si>
    <t>DE TERRENOS</t>
  </si>
  <si>
    <t>410</t>
  </si>
  <si>
    <t>ADQUISICION DE VALORES</t>
  </si>
  <si>
    <t>411</t>
  </si>
  <si>
    <t>PRIVADOS</t>
  </si>
  <si>
    <t>412</t>
  </si>
  <si>
    <t>PÚBLICOS</t>
  </si>
  <si>
    <t>419</t>
  </si>
  <si>
    <t>OTROS VALORES</t>
  </si>
  <si>
    <t>420</t>
  </si>
  <si>
    <t>CONCESION DE PRESTAMOS</t>
  </si>
  <si>
    <t>421</t>
  </si>
  <si>
    <t>422</t>
  </si>
  <si>
    <t>A INSTITUCIONES DESCENTRALIZADAS</t>
  </si>
  <si>
    <t>423</t>
  </si>
  <si>
    <t>A EMPRESAS PÚBLICAS</t>
  </si>
  <si>
    <t>424</t>
  </si>
  <si>
    <t>A INTERMEDIARIOS FINANCIEROS</t>
  </si>
  <si>
    <t>425</t>
  </si>
  <si>
    <t>A CORPORACIONES Y PROYECTOS DE DESARROLLO</t>
  </si>
  <si>
    <t>426</t>
  </si>
  <si>
    <t>A MUNICIPALIDADES</t>
  </si>
  <si>
    <t>427</t>
  </si>
  <si>
    <t>A CONSEJOS PROVINCIALES DE COORDINACIÓN</t>
  </si>
  <si>
    <t>428</t>
  </si>
  <si>
    <t>JUNTAS COMUNALES</t>
  </si>
  <si>
    <t>429</t>
  </si>
  <si>
    <t>SECTOR PRIVADO</t>
  </si>
  <si>
    <t>430</t>
  </si>
  <si>
    <t>COMPRA DE EXISTENCIAS</t>
  </si>
  <si>
    <t>431</t>
  </si>
  <si>
    <t>AGRÍCOLAS</t>
  </si>
  <si>
    <t>432</t>
  </si>
  <si>
    <t>PECUARIOS</t>
  </si>
  <si>
    <t>433</t>
  </si>
  <si>
    <t>INDUSTRIALES</t>
  </si>
  <si>
    <t>434</t>
  </si>
  <si>
    <t>COMPRA DE AGUA</t>
  </si>
  <si>
    <t>439</t>
  </si>
  <si>
    <t>OTRAS EXISTENCIAS</t>
  </si>
  <si>
    <t>480</t>
  </si>
  <si>
    <t>OTRAS INVERSIONES FINANCIERAS</t>
  </si>
  <si>
    <t>490</t>
  </si>
  <si>
    <t>CREDITOS RECONOCIDOS POR INVERSIONES  FINANCIERAS</t>
  </si>
  <si>
    <t>491</t>
  </si>
  <si>
    <t>ADQUISICIÓN DE INMUEBLES</t>
  </si>
  <si>
    <t>492</t>
  </si>
  <si>
    <t>ADQUISICIÓN DE VALORES</t>
  </si>
  <si>
    <t>494</t>
  </si>
  <si>
    <t>499</t>
  </si>
  <si>
    <t>500</t>
  </si>
  <si>
    <t>VIAS DE COMUNICACION</t>
  </si>
  <si>
    <t>501</t>
  </si>
  <si>
    <t>AEROPUERTOS Y PISTAS DE ATERRIZAJE</t>
  </si>
  <si>
    <t>502</t>
  </si>
  <si>
    <t>AVENIDAS, CALLES Y ACERAS</t>
  </si>
  <si>
    <t>503</t>
  </si>
  <si>
    <t>CARRETERAS Y CAMINOS</t>
  </si>
  <si>
    <t>504</t>
  </si>
  <si>
    <t>OBRAS PORTUARIAS</t>
  </si>
  <si>
    <t>505</t>
  </si>
  <si>
    <t>VÍAS FÉRREAS</t>
  </si>
  <si>
    <t>509</t>
  </si>
  <si>
    <t>OTRAS VÍAS DE COMUNICACIÓN</t>
  </si>
  <si>
    <t>510</t>
  </si>
  <si>
    <t>EDIFICACIONES</t>
  </si>
  <si>
    <t>511</t>
  </si>
  <si>
    <t>EDIFICIOS DE ADMINISTRACIÓN</t>
  </si>
  <si>
    <t>512</t>
  </si>
  <si>
    <t>EDIFICIOS PARA EDUCACIÓN</t>
  </si>
  <si>
    <t>513</t>
  </si>
  <si>
    <t>EDIFICIOS INDUSTRIALES Y COMERCIALES</t>
  </si>
  <si>
    <t>514</t>
  </si>
  <si>
    <t>EDIFICIOS PARA CENTROS DE SALUD</t>
  </si>
  <si>
    <t>515</t>
  </si>
  <si>
    <t>EDIFICIOS PARA VIVIENDAS</t>
  </si>
  <si>
    <t>519</t>
  </si>
  <si>
    <t>OTRAS EDIFICACIONES</t>
  </si>
  <si>
    <t>520</t>
  </si>
  <si>
    <t>OBRAS URBANISTICAS</t>
  </si>
  <si>
    <t>521</t>
  </si>
  <si>
    <t>LOCALES DE CULTURA Y RECREACIÓN</t>
  </si>
  <si>
    <t>522</t>
  </si>
  <si>
    <t>LOCALES DE DEPORTES</t>
  </si>
  <si>
    <t>523</t>
  </si>
  <si>
    <t>MONUMENTOS</t>
  </si>
  <si>
    <t>524</t>
  </si>
  <si>
    <t>OBRAS DE RESTAURACIÓN</t>
  </si>
  <si>
    <t>525</t>
  </si>
  <si>
    <t>PARQUES</t>
  </si>
  <si>
    <t>529</t>
  </si>
  <si>
    <t>OTRAS OBRAS URBANÍSTICAS</t>
  </si>
  <si>
    <t>530</t>
  </si>
  <si>
    <t xml:space="preserve"> OBRAS Y CONSTRUCCIONES AGROPECUARIAS</t>
  </si>
  <si>
    <t>531</t>
  </si>
  <si>
    <t xml:space="preserve"> ACONDICIONAMIENTO DE SUELOS</t>
  </si>
  <si>
    <t>532</t>
  </si>
  <si>
    <t>CANALES DE RIEGO</t>
  </si>
  <si>
    <t>533</t>
  </si>
  <si>
    <t>EMBALSES Y PRESAS</t>
  </si>
  <si>
    <t>534</t>
  </si>
  <si>
    <t>ENCIERRO Y CRÍA DE ANIMALES</t>
  </si>
  <si>
    <t>535</t>
  </si>
  <si>
    <t>ESTABLOS Y LECHERÍAS</t>
  </si>
  <si>
    <t>536</t>
  </si>
  <si>
    <t>PLANTACIONES Y OBRAS FORESTALES</t>
  </si>
  <si>
    <t>537</t>
  </si>
  <si>
    <t>SILOS Y BODEGAS</t>
  </si>
  <si>
    <t>539</t>
  </si>
  <si>
    <t>OTRAS OBRAS Y CONSTRUCCIONES AGROPECUARIAS</t>
  </si>
  <si>
    <t>540</t>
  </si>
  <si>
    <t xml:space="preserve"> OBRAS SANITARIAS</t>
  </si>
  <si>
    <t>541</t>
  </si>
  <si>
    <t xml:space="preserve"> AGUA POTABLE</t>
  </si>
  <si>
    <t>542</t>
  </si>
  <si>
    <t>ALCANTARILLADO</t>
  </si>
  <si>
    <t>543</t>
  </si>
  <si>
    <t>PROTECCIÓN CONTRA INUNDACIONES</t>
  </si>
  <si>
    <t>544</t>
  </si>
  <si>
    <t>SANEAMIENTO DE TIERRAS</t>
  </si>
  <si>
    <t>549</t>
  </si>
  <si>
    <t>OTRAS OBRAS SANITARIAS</t>
  </si>
  <si>
    <t>550</t>
  </si>
  <si>
    <t>OBRAS DE ENERGIA</t>
  </si>
  <si>
    <t>551</t>
  </si>
  <si>
    <t>PLANTAS GEOTÉRMICAS</t>
  </si>
  <si>
    <t>552</t>
  </si>
  <si>
    <t>PLANTAS HIDROELÉCTRICAS</t>
  </si>
  <si>
    <t>553</t>
  </si>
  <si>
    <t>PLANTAS TÉRMICAS</t>
  </si>
  <si>
    <t>559</t>
  </si>
  <si>
    <t>OTRAS OBRAS DE GENERACIÓN</t>
  </si>
  <si>
    <t>560</t>
  </si>
  <si>
    <t>INSTALACIONES</t>
  </si>
  <si>
    <t>561</t>
  </si>
  <si>
    <t>GASEODUCTOS Y OLEODUCTOS</t>
  </si>
  <si>
    <t>562</t>
  </si>
  <si>
    <t>LÍNEAS ELÉCTRICAS</t>
  </si>
  <si>
    <t>563</t>
  </si>
  <si>
    <t>LÍNEAS TELEFÓNICAS</t>
  </si>
  <si>
    <t>564</t>
  </si>
  <si>
    <t>MAQUINARIA Y EQUIPO</t>
  </si>
  <si>
    <t>565</t>
  </si>
  <si>
    <t>SEÑALIZACIÓN Y DEMARCACIÓN</t>
  </si>
  <si>
    <t>569</t>
  </si>
  <si>
    <t>OTRAS INSTALACIONES</t>
  </si>
  <si>
    <t>580</t>
  </si>
  <si>
    <t>PROYECTOS COMUNITARIOS Y LOCALES</t>
  </si>
  <si>
    <t>581</t>
  </si>
  <si>
    <t>PROYECTOS COMUNITARIOS</t>
  </si>
  <si>
    <t>582</t>
  </si>
  <si>
    <t>PROYECTOS LOCALES</t>
  </si>
  <si>
    <t>590</t>
  </si>
  <si>
    <t>CREDITOS RECONOCIDOS POR CONSTRUCCIONES POR</t>
  </si>
  <si>
    <t>591</t>
  </si>
  <si>
    <t>VIAS DE COMUNICACIÓN</t>
  </si>
  <si>
    <t>592</t>
  </si>
  <si>
    <t>593</t>
  </si>
  <si>
    <t>OBRAS URBANÍSTICAS</t>
  </si>
  <si>
    <t>594</t>
  </si>
  <si>
    <t>OBRAS Y CONSTRUCCIONES AGROPECUARIAS</t>
  </si>
  <si>
    <t>595</t>
  </si>
  <si>
    <t>OBRAS SANITARIAS</t>
  </si>
  <si>
    <t>596</t>
  </si>
  <si>
    <t>OBRAS DE ENERGÍA</t>
  </si>
  <si>
    <t>597</t>
  </si>
  <si>
    <t xml:space="preserve"> INSTALACIONES</t>
  </si>
  <si>
    <t>600</t>
  </si>
  <si>
    <t>PENSIONES Y JUBILACIONES</t>
  </si>
  <si>
    <t>601</t>
  </si>
  <si>
    <t xml:space="preserve"> PENSIÓN DE VEJEZ</t>
  </si>
  <si>
    <t>602</t>
  </si>
  <si>
    <t>PENSIÓN DE INVALIDEZ</t>
  </si>
  <si>
    <t>603</t>
  </si>
  <si>
    <t>PENSIÓN POR MUERTE NATURAL</t>
  </si>
  <si>
    <t>604</t>
  </si>
  <si>
    <t>PENSIÓN POR RIESGOS PROFESIONALES</t>
  </si>
  <si>
    <t>605</t>
  </si>
  <si>
    <t>PENSIÓN DE INCAPACIDAD PARCIAL</t>
  </si>
  <si>
    <t>606</t>
  </si>
  <si>
    <t>PENSIÓN DE INCAPACIDAD ABSOLUTA</t>
  </si>
  <si>
    <t>607</t>
  </si>
  <si>
    <t>JUBILACIÓN POR FONDO COMPLEMENTARIO</t>
  </si>
  <si>
    <t>608</t>
  </si>
  <si>
    <t>RENTA VITALICIA</t>
  </si>
  <si>
    <t>609</t>
  </si>
  <si>
    <t>OTRAS PENSIONES Y JUBILACIONES</t>
  </si>
  <si>
    <t>610</t>
  </si>
  <si>
    <t>A PERSONAS</t>
  </si>
  <si>
    <t>611</t>
  </si>
  <si>
    <t>DONATIVOS A PERSONAS</t>
  </si>
  <si>
    <t>612</t>
  </si>
  <si>
    <t>INDEMNIZACIONES LABORALES</t>
  </si>
  <si>
    <t>613</t>
  </si>
  <si>
    <t>INDEMNIZACIONES ESPECIALES</t>
  </si>
  <si>
    <t>614</t>
  </si>
  <si>
    <t>BONIFICACIÓN POR ANTIGÜEDAD</t>
  </si>
  <si>
    <t>619</t>
  </si>
  <si>
    <t>OTRAS TRANSFERENCIAS</t>
  </si>
  <si>
    <t>620</t>
  </si>
  <si>
    <t>BECAS DE ESTUDIO</t>
  </si>
  <si>
    <t>621</t>
  </si>
  <si>
    <t>BECAS ESCOLARES</t>
  </si>
  <si>
    <t>623</t>
  </si>
  <si>
    <t>BECAS DE POST-GRADOS</t>
  </si>
  <si>
    <t>ADIESTRAMIENTO Y ESTUDIOS</t>
  </si>
  <si>
    <t>629</t>
  </si>
  <si>
    <t>OTRAS BECAS</t>
  </si>
  <si>
    <t>630</t>
  </si>
  <si>
    <t>A INSTITUCIONES PRIVADAS</t>
  </si>
  <si>
    <t>631</t>
  </si>
  <si>
    <t>SUBSIDIOS BENÉFICOS</t>
  </si>
  <si>
    <t>632</t>
  </si>
  <si>
    <t>SUBSIDIOS CULTURALES Y CIENTÍFICOS</t>
  </si>
  <si>
    <t>633</t>
  </si>
  <si>
    <t>SUBSIDIOS DEPORTIVOS</t>
  </si>
  <si>
    <t>634</t>
  </si>
  <si>
    <t>SUBSIDIOS EDUCACIONALES</t>
  </si>
  <si>
    <t>635</t>
  </si>
  <si>
    <t>EMPRESAS PRODUCTORAS Y COMERCIALES</t>
  </si>
  <si>
    <t>636</t>
  </si>
  <si>
    <t>SUBSIDIOS A PARTIDOS POLÍTICOS</t>
  </si>
  <si>
    <t>637</t>
  </si>
  <si>
    <t>INDEMNIZACIONES A INSTITUCIONES PRIVADAS</t>
  </si>
  <si>
    <t>639</t>
  </si>
  <si>
    <t>OTRAS SIN FINES DE LUCRO</t>
  </si>
  <si>
    <t>640</t>
  </si>
  <si>
    <t>A INSTITUCIONES PÚBLICAS</t>
  </si>
  <si>
    <t>641</t>
  </si>
  <si>
    <t>642</t>
  </si>
  <si>
    <t>INSTITUCIONES DESCENTRALIZADAS</t>
  </si>
  <si>
    <t>643</t>
  </si>
  <si>
    <t>EMPRESAS PÚBLICAS</t>
  </si>
  <si>
    <t>644</t>
  </si>
  <si>
    <t>INTERMEDIARIOS FINANCIEROS</t>
  </si>
  <si>
    <t>645</t>
  </si>
  <si>
    <t>APORTE AL FISCO</t>
  </si>
  <si>
    <t>646</t>
  </si>
  <si>
    <t>MUNICIPALIDADES Y JUNTAS COMUNALES</t>
  </si>
  <si>
    <t>647</t>
  </si>
  <si>
    <t>CONSEJOS PROVINCIALES DE COORDINACIÓN</t>
  </si>
  <si>
    <t>648</t>
  </si>
  <si>
    <t>PROPIAS</t>
  </si>
  <si>
    <t>649</t>
  </si>
  <si>
    <t>650</t>
  </si>
  <si>
    <t xml:space="preserve"> IMPUESTOS Y DIVIDENDOS</t>
  </si>
  <si>
    <t>651</t>
  </si>
  <si>
    <t>IMPUESTOS</t>
  </si>
  <si>
    <t>652</t>
  </si>
  <si>
    <t>DIVIDENDOS</t>
  </si>
  <si>
    <t>660</t>
  </si>
  <si>
    <t>AL EXTERIOR</t>
  </si>
  <si>
    <t>661</t>
  </si>
  <si>
    <t>DONACIONES</t>
  </si>
  <si>
    <t>662</t>
  </si>
  <si>
    <t>CUOTAS A ORGANISMOS CENTROAMERICANOS</t>
  </si>
  <si>
    <t>663</t>
  </si>
  <si>
    <t>CUOTAS A ORGANISMOS INTERAMERICANOS</t>
  </si>
  <si>
    <t>664</t>
  </si>
  <si>
    <t>CUOTAS A ORGANISMOS MUNDIALES</t>
  </si>
  <si>
    <t>665</t>
  </si>
  <si>
    <t>CUOTAS A OTROS ORGANISMOS</t>
  </si>
  <si>
    <t>669</t>
  </si>
  <si>
    <t>OTRAS TRANSFERENCIAS AL EXTERIOR</t>
  </si>
  <si>
    <t>670</t>
  </si>
  <si>
    <t xml:space="preserve">SUBSIDIOS DE LA SEGURIDAD SOCIAL
</t>
  </si>
  <si>
    <t>671</t>
  </si>
  <si>
    <t>POR ENFERMEDAD COMÚN</t>
  </si>
  <si>
    <t>672</t>
  </si>
  <si>
    <t>POR MATERNIDAD</t>
  </si>
  <si>
    <t>673</t>
  </si>
  <si>
    <t>POR RIESGOS PROFESIONALES</t>
  </si>
  <si>
    <t>674</t>
  </si>
  <si>
    <t>FUNERAL POR RIESGOS PROFESIONALES</t>
  </si>
  <si>
    <t>675</t>
  </si>
  <si>
    <t>FUNERAL POR ENFERMEDAD COMÚN</t>
  </si>
  <si>
    <t>676</t>
  </si>
  <si>
    <t>ASIGNACIÓN FAMILIAR POR VEJEZ</t>
  </si>
  <si>
    <t>677</t>
  </si>
  <si>
    <t>ASIGNACIÓN FAMILIAR POR INVALIDEZ</t>
  </si>
  <si>
    <t>678</t>
  </si>
  <si>
    <t>ASISTENCIA SOCIAL</t>
  </si>
  <si>
    <t>679</t>
  </si>
  <si>
    <t>OTROS SUBSIDIOS</t>
  </si>
  <si>
    <t>680</t>
  </si>
  <si>
    <t>INDEMNIZACIONES DE LA SEGURIDAD SOCIAL</t>
  </si>
  <si>
    <t>681</t>
  </si>
  <si>
    <t>POR VEJEZ</t>
  </si>
  <si>
    <t>682</t>
  </si>
  <si>
    <t>683</t>
  </si>
  <si>
    <t>POR PRIMA DE ANTIGÜEDAD</t>
  </si>
  <si>
    <t>684</t>
  </si>
  <si>
    <t>JUBILACIÓN - FONDO IRHE - INTEL</t>
  </si>
  <si>
    <t>685</t>
  </si>
  <si>
    <t>INDEMNIZACIÓN POR INVALIDEZ</t>
  </si>
  <si>
    <t>686</t>
  </si>
  <si>
    <t>INDEMNIZACIÓN DE SOBREVIVIENTES</t>
  </si>
  <si>
    <t>690</t>
  </si>
  <si>
    <t>CREDITOS RECONOCIDOS POR TRANSFERENCIAS CORRIENTES</t>
  </si>
  <si>
    <t>691</t>
  </si>
  <si>
    <t>692</t>
  </si>
  <si>
    <t>693</t>
  </si>
  <si>
    <t>694</t>
  </si>
  <si>
    <t>695</t>
  </si>
  <si>
    <t>697</t>
  </si>
  <si>
    <t>698</t>
  </si>
  <si>
    <t>SUBSIDIOS A LA SEGURIDAD SOCIAL</t>
  </si>
  <si>
    <t>699</t>
  </si>
  <si>
    <t>700</t>
  </si>
  <si>
    <t>AL SECTOR PRIVADO</t>
  </si>
  <si>
    <t>701</t>
  </si>
  <si>
    <t>A EMPRESAS</t>
  </si>
  <si>
    <t>702</t>
  </si>
  <si>
    <t>A INSTITUCIONES SIN FINES DE LUCRO</t>
  </si>
  <si>
    <t>703</t>
  </si>
  <si>
    <t>710</t>
  </si>
  <si>
    <t>AL SECTOR PÚBLICO</t>
  </si>
  <si>
    <t>711</t>
  </si>
  <si>
    <t>AL GOBIERNO CENTRAL</t>
  </si>
  <si>
    <t>712</t>
  </si>
  <si>
    <t>713</t>
  </si>
  <si>
    <t>714</t>
  </si>
  <si>
    <t>715</t>
  </si>
  <si>
    <t>716</t>
  </si>
  <si>
    <t>A MUNICIPALIDADES Y JUNTAS COMUNALES</t>
  </si>
  <si>
    <t>717</t>
  </si>
  <si>
    <t>718</t>
  </si>
  <si>
    <t>719</t>
  </si>
  <si>
    <t>APORTE EXTRAORDINARIO AL GOBIERNO CENTRAL</t>
  </si>
  <si>
    <t>720</t>
  </si>
  <si>
    <t>AL SECTOR EXTERNO</t>
  </si>
  <si>
    <t>721</t>
  </si>
  <si>
    <t>APORTES A ORGANISMOS INTERNACIONALES</t>
  </si>
  <si>
    <t>722</t>
  </si>
  <si>
    <t>APORTES AL EXTERIOR</t>
  </si>
  <si>
    <t>729</t>
  </si>
  <si>
    <t>OTROS APORTES AL EXTERIOR</t>
  </si>
  <si>
    <t>790</t>
  </si>
  <si>
    <t>CREDITOS RECONOCIDOS POR TRANSFERENCIAS DE CAPITAL</t>
  </si>
  <si>
    <t>791</t>
  </si>
  <si>
    <t>792</t>
  </si>
  <si>
    <t>793</t>
  </si>
  <si>
    <t>800</t>
  </si>
  <si>
    <t>DEUDA INTERNA</t>
  </si>
  <si>
    <t>801</t>
  </si>
  <si>
    <t>AMORTIZACIÓN DE BONOS</t>
  </si>
  <si>
    <t>802</t>
  </si>
  <si>
    <t>AMORTIZACIÓN DE PRÉSTAMOS DIRECTOS</t>
  </si>
  <si>
    <t>803</t>
  </si>
  <si>
    <t>AMORTIZACIÓN DE OTRAS OBLIGACIONES</t>
  </si>
  <si>
    <t>804</t>
  </si>
  <si>
    <t>INTERESES SOBRE BONOS</t>
  </si>
  <si>
    <t>805</t>
  </si>
  <si>
    <t>INTERESES SOBRE PRÉSTAMOS DIRECTOS</t>
  </si>
  <si>
    <t>806</t>
  </si>
  <si>
    <t>INTERESES SOBRE OTRAS OBLIGACIONES</t>
  </si>
  <si>
    <t>809</t>
  </si>
  <si>
    <t>COMISIONES, HONORARIOS Y OTROS GASTOS</t>
  </si>
  <si>
    <t>810</t>
  </si>
  <si>
    <t>DEUDA EXTERNA</t>
  </si>
  <si>
    <t>811</t>
  </si>
  <si>
    <t>812</t>
  </si>
  <si>
    <t>813</t>
  </si>
  <si>
    <t>814</t>
  </si>
  <si>
    <t>815</t>
  </si>
  <si>
    <t>816</t>
  </si>
  <si>
    <t>819</t>
  </si>
  <si>
    <t>820</t>
  </si>
  <si>
    <t>REEMBOLSO AL GOBIERNO CENTRAL</t>
  </si>
  <si>
    <t>821</t>
  </si>
  <si>
    <t>AMORTIZACIÓN REEMBOLSO AL GOBIERNO CENTRAL</t>
  </si>
  <si>
    <t>822</t>
  </si>
  <si>
    <t>INTERESES REEMBOLSO AL GOBIERNO CENTRAL</t>
  </si>
  <si>
    <t>910</t>
  </si>
  <si>
    <t>EMERGENCIAS NACIONALES Y GESTIÓN DE RIESGO DE DESASTRES</t>
  </si>
  <si>
    <t>911</t>
  </si>
  <si>
    <t>EMERGENCIA NACIONAL</t>
  </si>
  <si>
    <t>912</t>
  </si>
  <si>
    <t>GESTIÓN DE RIESGO DE DESASTRES</t>
  </si>
  <si>
    <t>920</t>
  </si>
  <si>
    <t>GASTOS DE AUTOGESTION</t>
  </si>
  <si>
    <t>930</t>
  </si>
  <si>
    <t>IMPREVISTOS</t>
  </si>
  <si>
    <t>940</t>
  </si>
  <si>
    <t>RESERVAS PARA CONTINGENCIAS</t>
  </si>
  <si>
    <t>950</t>
  </si>
  <si>
    <t>GASTOS DEL SERVICIO EXTERIOR</t>
  </si>
  <si>
    <t>990</t>
  </si>
  <si>
    <t>OTRAS ASIGNACIONES GLOBALES</t>
  </si>
  <si>
    <t xml:space="preserve">            EJECUCIÓN PRESUPUESTARIA DE EGRESOS AL 30 DE NOVIEMBRE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</si>
</sst>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20"/>
      <color theme="1"/>
      <name val="Arial Narrow"/>
      <family val="2"/>
    </font>
    <font>
      <b/>
      <sz val="2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right"/>
    </xf>
    <xf numFmtId="9" fontId="3" fillId="0" borderId="1" xfId="0" applyNumberFormat="1" applyFont="1" applyBorder="1"/>
    <xf numFmtId="4" fontId="4" fillId="2" borderId="1" xfId="0" applyNumberFormat="1" applyFont="1" applyFill="1" applyBorder="1" applyAlignment="1">
      <alignment horizontal="right"/>
    </xf>
    <xf numFmtId="9" fontId="4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49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2" borderId="1" xfId="0" applyFont="1" applyFill="1" applyBorder="1"/>
    <xf numFmtId="0" fontId="1" fillId="2" borderId="1" xfId="0" applyFont="1" applyFill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9" fontId="4" fillId="3" borderId="1" xfId="0" applyNumberFormat="1" applyFont="1" applyFill="1" applyBorder="1" applyAlignment="1">
      <alignment horizontal="right"/>
    </xf>
  </cellXfs>
  <cellStyles count="4">
    <cellStyle name="Millares 2" xfId="2"/>
    <cellStyle name="Normal" xfId="0" builtinId="0"/>
    <cellStyle name="Normal 2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3390900</xdr:colOff>
      <xdr:row>0</xdr:row>
      <xdr:rowOff>66675</xdr:rowOff>
    </xdr:from>
    <xdr:to>
      <xdr:col>2</xdr:col>
      <xdr:colOff>266700</xdr:colOff>
      <xdr:row>4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66675"/>
          <a:ext cx="1028700" cy="1276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FORME%20DE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4"/>
      <sheetName val="Hoja5"/>
      <sheetName val="ANTAI"/>
    </sheetNames>
    <sheetDataSet>
      <sheetData sheetId="0"/>
      <sheetData sheetId="1"/>
      <sheetData sheetId="2"/>
      <sheetData sheetId="3"/>
      <sheetData sheetId="4">
        <row r="2">
          <cell r="J2">
            <v>601503.57999999996</v>
          </cell>
        </row>
        <row r="3">
          <cell r="J3">
            <v>26920.880000000001</v>
          </cell>
        </row>
        <row r="4">
          <cell r="J4">
            <v>13343.34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20280</v>
          </cell>
        </row>
        <row r="13">
          <cell r="J13">
            <v>0</v>
          </cell>
        </row>
        <row r="14">
          <cell r="J14">
            <v>38799.919999999998</v>
          </cell>
        </row>
        <row r="15">
          <cell r="J15">
            <v>0</v>
          </cell>
        </row>
        <row r="16">
          <cell r="J16">
            <v>27951.299999999996</v>
          </cell>
        </row>
        <row r="17">
          <cell r="J17">
            <v>87384.78</v>
          </cell>
        </row>
        <row r="18">
          <cell r="J18">
            <v>9736.5399999999991</v>
          </cell>
        </row>
        <row r="19">
          <cell r="J19">
            <v>14436.39</v>
          </cell>
        </row>
        <row r="20">
          <cell r="J20">
            <v>1947.83</v>
          </cell>
        </row>
        <row r="21">
          <cell r="J21">
            <v>0</v>
          </cell>
        </row>
        <row r="22">
          <cell r="J22">
            <v>2167.2600000000002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8417.0600000000013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1367.48</v>
          </cell>
        </row>
        <row r="48">
          <cell r="J48">
            <v>0</v>
          </cell>
        </row>
        <row r="49">
          <cell r="J49">
            <v>0</v>
          </cell>
        </row>
        <row r="50">
          <cell r="J50">
            <v>13670.85</v>
          </cell>
        </row>
        <row r="51">
          <cell r="J51">
            <v>15005.15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5823.99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2343</v>
          </cell>
        </row>
        <row r="62">
          <cell r="J62">
            <v>0</v>
          </cell>
        </row>
        <row r="63">
          <cell r="J63">
            <v>28</v>
          </cell>
        </row>
        <row r="64">
          <cell r="J64">
            <v>0</v>
          </cell>
        </row>
        <row r="65">
          <cell r="J65">
            <v>0</v>
          </cell>
        </row>
        <row r="66">
          <cell r="J66">
            <v>24550</v>
          </cell>
        </row>
        <row r="67">
          <cell r="J67">
            <v>0</v>
          </cell>
        </row>
        <row r="68">
          <cell r="J68">
            <v>300</v>
          </cell>
        </row>
        <row r="69"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24588.649999999998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17880</v>
          </cell>
        </row>
        <row r="83">
          <cell r="J83">
            <v>0</v>
          </cell>
        </row>
        <row r="84">
          <cell r="J84">
            <v>1074.27</v>
          </cell>
        </row>
        <row r="85">
          <cell r="J85">
            <v>6817.9800000000005</v>
          </cell>
        </row>
        <row r="86">
          <cell r="J86">
            <v>497.55</v>
          </cell>
        </row>
        <row r="87">
          <cell r="J87">
            <v>0</v>
          </cell>
        </row>
        <row r="88">
          <cell r="J88">
            <v>0</v>
          </cell>
        </row>
        <row r="89">
          <cell r="J89">
            <v>821.55</v>
          </cell>
        </row>
        <row r="90">
          <cell r="J90">
            <v>0</v>
          </cell>
        </row>
        <row r="91">
          <cell r="J91">
            <v>0</v>
          </cell>
        </row>
        <row r="92">
          <cell r="J92">
            <v>8085.38</v>
          </cell>
        </row>
        <row r="93">
          <cell r="J93">
            <v>0</v>
          </cell>
        </row>
        <row r="94">
          <cell r="J94">
            <v>0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</v>
          </cell>
        </row>
        <row r="98">
          <cell r="J98">
            <v>0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5585.58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625.30999999999995</v>
          </cell>
        </row>
        <row r="106">
          <cell r="J106">
            <v>1350.03</v>
          </cell>
        </row>
        <row r="107">
          <cell r="J107">
            <v>0</v>
          </cell>
        </row>
        <row r="108">
          <cell r="J108">
            <v>4858.4399999999996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J111">
            <v>33498.17</v>
          </cell>
        </row>
        <row r="112">
          <cell r="J112">
            <v>0</v>
          </cell>
        </row>
        <row r="113">
          <cell r="J113">
            <v>3411.4999999999995</v>
          </cell>
        </row>
        <row r="114">
          <cell r="J114">
            <v>4269.5300000000007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  <row r="118">
          <cell r="J118">
            <v>0</v>
          </cell>
        </row>
        <row r="119">
          <cell r="J119">
            <v>3048.98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J131">
            <v>0</v>
          </cell>
        </row>
        <row r="132">
          <cell r="J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5234.9999999999991</v>
          </cell>
        </row>
        <row r="137">
          <cell r="J137">
            <v>0</v>
          </cell>
        </row>
        <row r="138">
          <cell r="J138">
            <v>1802.2100000000003</v>
          </cell>
        </row>
        <row r="139">
          <cell r="J139">
            <v>2248.8000000000002</v>
          </cell>
        </row>
        <row r="140">
          <cell r="J140">
            <v>0</v>
          </cell>
        </row>
        <row r="141">
          <cell r="J141">
            <v>707.28</v>
          </cell>
        </row>
        <row r="142">
          <cell r="J142">
            <v>0</v>
          </cell>
        </row>
        <row r="143">
          <cell r="J143">
            <v>4136.92</v>
          </cell>
        </row>
        <row r="144">
          <cell r="J144">
            <v>0</v>
          </cell>
        </row>
        <row r="145">
          <cell r="J145">
            <v>98.55</v>
          </cell>
        </row>
        <row r="146">
          <cell r="J146">
            <v>927.32</v>
          </cell>
        </row>
        <row r="147">
          <cell r="J147">
            <v>5529</v>
          </cell>
        </row>
        <row r="148">
          <cell r="J148">
            <v>0</v>
          </cell>
        </row>
        <row r="149">
          <cell r="J149">
            <v>13164.45</v>
          </cell>
        </row>
        <row r="150">
          <cell r="J150">
            <v>0</v>
          </cell>
        </row>
        <row r="151">
          <cell r="J151">
            <v>0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J154">
            <v>38059</v>
          </cell>
        </row>
        <row r="155">
          <cell r="J155">
            <v>0</v>
          </cell>
        </row>
        <row r="156"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0</v>
          </cell>
        </row>
        <row r="162">
          <cell r="J162">
            <v>0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J167">
            <v>0</v>
          </cell>
        </row>
        <row r="168">
          <cell r="J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J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J182">
            <v>0</v>
          </cell>
        </row>
        <row r="183">
          <cell r="J183">
            <v>0</v>
          </cell>
        </row>
        <row r="184">
          <cell r="J184">
            <v>0</v>
          </cell>
        </row>
        <row r="185">
          <cell r="J185">
            <v>0</v>
          </cell>
        </row>
        <row r="186">
          <cell r="J186">
            <v>0</v>
          </cell>
        </row>
        <row r="187">
          <cell r="J187">
            <v>714.54</v>
          </cell>
        </row>
        <row r="188">
          <cell r="J188">
            <v>424.05999999999995</v>
          </cell>
        </row>
        <row r="189">
          <cell r="J189">
            <v>0</v>
          </cell>
        </row>
        <row r="190">
          <cell r="J190">
            <v>2891.09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J197">
            <v>0</v>
          </cell>
        </row>
        <row r="198">
          <cell r="J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J216">
            <v>0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J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J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J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J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J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J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J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J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J252">
            <v>0</v>
          </cell>
        </row>
        <row r="253">
          <cell r="J253">
            <v>0</v>
          </cell>
        </row>
        <row r="254">
          <cell r="J254">
            <v>0</v>
          </cell>
        </row>
        <row r="255">
          <cell r="J255">
            <v>0</v>
          </cell>
        </row>
        <row r="256">
          <cell r="J256">
            <v>0</v>
          </cell>
        </row>
        <row r="257">
          <cell r="J257">
            <v>0</v>
          </cell>
        </row>
        <row r="258">
          <cell r="J258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</row>
        <row r="263">
          <cell r="J263">
            <v>0</v>
          </cell>
        </row>
        <row r="264">
          <cell r="J264">
            <v>0</v>
          </cell>
        </row>
        <row r="265">
          <cell r="J265">
            <v>0</v>
          </cell>
        </row>
        <row r="266">
          <cell r="J266">
            <v>0</v>
          </cell>
        </row>
        <row r="267">
          <cell r="J267">
            <v>0</v>
          </cell>
        </row>
        <row r="268">
          <cell r="J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J271">
            <v>0</v>
          </cell>
        </row>
        <row r="272">
          <cell r="J272">
            <v>0</v>
          </cell>
        </row>
        <row r="273">
          <cell r="J273">
            <v>0</v>
          </cell>
        </row>
        <row r="274">
          <cell r="J274">
            <v>0</v>
          </cell>
        </row>
        <row r="275">
          <cell r="J275">
            <v>0</v>
          </cell>
        </row>
        <row r="276">
          <cell r="J276">
            <v>0</v>
          </cell>
        </row>
        <row r="277">
          <cell r="J277">
            <v>0</v>
          </cell>
        </row>
        <row r="278">
          <cell r="J278">
            <v>0</v>
          </cell>
        </row>
        <row r="279">
          <cell r="J279">
            <v>0</v>
          </cell>
        </row>
        <row r="280">
          <cell r="J280">
            <v>0</v>
          </cell>
        </row>
        <row r="281">
          <cell r="J281">
            <v>0</v>
          </cell>
        </row>
        <row r="282">
          <cell r="J282">
            <v>0</v>
          </cell>
        </row>
        <row r="283">
          <cell r="J283">
            <v>0</v>
          </cell>
        </row>
        <row r="284">
          <cell r="J284">
            <v>0</v>
          </cell>
        </row>
        <row r="285">
          <cell r="J285">
            <v>0</v>
          </cell>
        </row>
        <row r="286">
          <cell r="J286">
            <v>0</v>
          </cell>
        </row>
        <row r="287">
          <cell r="J287">
            <v>0</v>
          </cell>
        </row>
        <row r="288">
          <cell r="J288">
            <v>0</v>
          </cell>
        </row>
        <row r="289">
          <cell r="J289">
            <v>0</v>
          </cell>
        </row>
        <row r="290">
          <cell r="J290">
            <v>0</v>
          </cell>
        </row>
        <row r="291">
          <cell r="J291">
            <v>0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296">
          <cell r="J296">
            <v>0</v>
          </cell>
        </row>
        <row r="297">
          <cell r="J297">
            <v>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J300">
            <v>0</v>
          </cell>
        </row>
        <row r="301">
          <cell r="J301">
            <v>27380.97</v>
          </cell>
        </row>
        <row r="302">
          <cell r="J302">
            <v>0</v>
          </cell>
        </row>
        <row r="303">
          <cell r="J303">
            <v>0</v>
          </cell>
        </row>
        <row r="304">
          <cell r="J304">
            <v>0</v>
          </cell>
        </row>
        <row r="305">
          <cell r="J305">
            <v>198.7</v>
          </cell>
        </row>
        <row r="306">
          <cell r="J306">
            <v>0</v>
          </cell>
        </row>
        <row r="307">
          <cell r="J307">
            <v>0</v>
          </cell>
        </row>
        <row r="308">
          <cell r="J308">
            <v>0</v>
          </cell>
        </row>
        <row r="309">
          <cell r="J309">
            <v>53.5</v>
          </cell>
        </row>
        <row r="310">
          <cell r="J310">
            <v>0</v>
          </cell>
        </row>
        <row r="311">
          <cell r="J311">
            <v>0</v>
          </cell>
        </row>
        <row r="312">
          <cell r="J312">
            <v>0</v>
          </cell>
        </row>
        <row r="313">
          <cell r="J313">
            <v>0</v>
          </cell>
        </row>
        <row r="314">
          <cell r="J314">
            <v>0</v>
          </cell>
        </row>
        <row r="315">
          <cell r="J315">
            <v>0</v>
          </cell>
        </row>
        <row r="316">
          <cell r="J316">
            <v>0</v>
          </cell>
        </row>
        <row r="317">
          <cell r="J317">
            <v>0</v>
          </cell>
        </row>
        <row r="318">
          <cell r="J318">
            <v>0</v>
          </cell>
        </row>
        <row r="319">
          <cell r="J319">
            <v>0</v>
          </cell>
        </row>
        <row r="320">
          <cell r="J320">
            <v>0</v>
          </cell>
        </row>
        <row r="321">
          <cell r="J321">
            <v>7717.5</v>
          </cell>
        </row>
        <row r="322">
          <cell r="J322">
            <v>0</v>
          </cell>
        </row>
        <row r="323">
          <cell r="J323">
            <v>0</v>
          </cell>
        </row>
        <row r="324">
          <cell r="J324">
            <v>0</v>
          </cell>
        </row>
        <row r="325">
          <cell r="J325">
            <v>0</v>
          </cell>
        </row>
        <row r="326">
          <cell r="J326">
            <v>206499.8</v>
          </cell>
        </row>
        <row r="327">
          <cell r="J327">
            <v>0</v>
          </cell>
        </row>
        <row r="328">
          <cell r="J328">
            <v>0</v>
          </cell>
        </row>
        <row r="329">
          <cell r="J329">
            <v>0</v>
          </cell>
        </row>
        <row r="330">
          <cell r="J330">
            <v>0</v>
          </cell>
        </row>
        <row r="331">
          <cell r="J331">
            <v>0</v>
          </cell>
        </row>
        <row r="332">
          <cell r="J332">
            <v>0</v>
          </cell>
        </row>
        <row r="333">
          <cell r="J333">
            <v>0</v>
          </cell>
        </row>
        <row r="334">
          <cell r="J334">
            <v>0</v>
          </cell>
        </row>
        <row r="335">
          <cell r="J335">
            <v>0</v>
          </cell>
        </row>
        <row r="336">
          <cell r="J336">
            <v>0</v>
          </cell>
        </row>
        <row r="337">
          <cell r="J337">
            <v>0</v>
          </cell>
        </row>
        <row r="338">
          <cell r="J338">
            <v>0</v>
          </cell>
        </row>
        <row r="339">
          <cell r="J339">
            <v>0</v>
          </cell>
        </row>
        <row r="340">
          <cell r="J340">
            <v>0</v>
          </cell>
        </row>
        <row r="341">
          <cell r="J341">
            <v>0</v>
          </cell>
        </row>
        <row r="342">
          <cell r="J342">
            <v>0</v>
          </cell>
        </row>
        <row r="343">
          <cell r="J343">
            <v>0</v>
          </cell>
        </row>
        <row r="344">
          <cell r="J344">
            <v>0</v>
          </cell>
        </row>
        <row r="345">
          <cell r="J345">
            <v>0</v>
          </cell>
        </row>
        <row r="346">
          <cell r="J346">
            <v>0</v>
          </cell>
        </row>
        <row r="347">
          <cell r="J347">
            <v>0</v>
          </cell>
        </row>
        <row r="348">
          <cell r="J348">
            <v>0</v>
          </cell>
        </row>
        <row r="349">
          <cell r="J349">
            <v>0</v>
          </cell>
        </row>
        <row r="350">
          <cell r="J350">
            <v>0</v>
          </cell>
        </row>
        <row r="351">
          <cell r="J351">
            <v>0</v>
          </cell>
        </row>
        <row r="352">
          <cell r="J352">
            <v>0</v>
          </cell>
        </row>
        <row r="353">
          <cell r="J353">
            <v>0</v>
          </cell>
        </row>
        <row r="354">
          <cell r="J354">
            <v>0</v>
          </cell>
        </row>
        <row r="355">
          <cell r="J355">
            <v>0</v>
          </cell>
        </row>
        <row r="356">
          <cell r="J356">
            <v>0</v>
          </cell>
        </row>
        <row r="357">
          <cell r="J357">
            <v>0</v>
          </cell>
        </row>
        <row r="358">
          <cell r="J358">
            <v>0</v>
          </cell>
        </row>
        <row r="359">
          <cell r="J359">
            <v>0</v>
          </cell>
        </row>
        <row r="360">
          <cell r="J360">
            <v>0</v>
          </cell>
        </row>
        <row r="361">
          <cell r="J361">
            <v>0</v>
          </cell>
        </row>
        <row r="362">
          <cell r="J362">
            <v>0</v>
          </cell>
        </row>
        <row r="363">
          <cell r="J363">
            <v>0</v>
          </cell>
        </row>
        <row r="364">
          <cell r="J364">
            <v>0</v>
          </cell>
        </row>
        <row r="365"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J371">
            <v>0</v>
          </cell>
        </row>
        <row r="372">
          <cell r="J372">
            <v>0</v>
          </cell>
        </row>
        <row r="373">
          <cell r="J373">
            <v>0</v>
          </cell>
        </row>
        <row r="374">
          <cell r="J374">
            <v>0</v>
          </cell>
        </row>
        <row r="375">
          <cell r="J375">
            <v>0</v>
          </cell>
        </row>
        <row r="376">
          <cell r="J376">
            <v>0</v>
          </cell>
        </row>
        <row r="377">
          <cell r="J377">
            <v>0</v>
          </cell>
        </row>
        <row r="378">
          <cell r="J378">
            <v>0</v>
          </cell>
        </row>
        <row r="379">
          <cell r="J379">
            <v>0</v>
          </cell>
        </row>
        <row r="380">
          <cell r="J380">
            <v>0</v>
          </cell>
        </row>
        <row r="381">
          <cell r="J381">
            <v>0</v>
          </cell>
        </row>
        <row r="382">
          <cell r="J382">
            <v>0</v>
          </cell>
        </row>
        <row r="383">
          <cell r="J383">
            <v>0</v>
          </cell>
        </row>
        <row r="384">
          <cell r="J384">
            <v>0</v>
          </cell>
        </row>
        <row r="385">
          <cell r="J385">
            <v>0</v>
          </cell>
        </row>
        <row r="386">
          <cell r="J386">
            <v>0</v>
          </cell>
        </row>
        <row r="387">
          <cell r="J387">
            <v>0</v>
          </cell>
        </row>
        <row r="388">
          <cell r="J388">
            <v>0</v>
          </cell>
        </row>
        <row r="389">
          <cell r="J389">
            <v>0</v>
          </cell>
        </row>
        <row r="390">
          <cell r="J390">
            <v>0</v>
          </cell>
        </row>
        <row r="391">
          <cell r="J391">
            <v>0</v>
          </cell>
        </row>
        <row r="392">
          <cell r="J392">
            <v>0</v>
          </cell>
        </row>
        <row r="393">
          <cell r="J393">
            <v>0</v>
          </cell>
        </row>
        <row r="394">
          <cell r="J394">
            <v>0</v>
          </cell>
        </row>
        <row r="395">
          <cell r="J395">
            <v>0</v>
          </cell>
        </row>
        <row r="396">
          <cell r="J396">
            <v>0</v>
          </cell>
        </row>
        <row r="397">
          <cell r="J397">
            <v>0</v>
          </cell>
        </row>
        <row r="398">
          <cell r="J398">
            <v>0</v>
          </cell>
        </row>
        <row r="399">
          <cell r="J399">
            <v>0</v>
          </cell>
        </row>
        <row r="400">
          <cell r="J400">
            <v>0</v>
          </cell>
        </row>
        <row r="401">
          <cell r="J401">
            <v>0</v>
          </cell>
        </row>
        <row r="402">
          <cell r="J402">
            <v>0</v>
          </cell>
        </row>
        <row r="403">
          <cell r="J403">
            <v>0</v>
          </cell>
        </row>
        <row r="404">
          <cell r="J404">
            <v>0</v>
          </cell>
        </row>
        <row r="405">
          <cell r="J405">
            <v>0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0</v>
          </cell>
        </row>
        <row r="409">
          <cell r="J409">
            <v>0</v>
          </cell>
        </row>
        <row r="410">
          <cell r="J410">
            <v>0</v>
          </cell>
        </row>
        <row r="411">
          <cell r="J411">
            <v>176.99</v>
          </cell>
        </row>
        <row r="412">
          <cell r="J412">
            <v>0</v>
          </cell>
        </row>
        <row r="413">
          <cell r="J413">
            <v>0</v>
          </cell>
        </row>
        <row r="414">
          <cell r="J4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0"/>
  <sheetViews>
    <sheetView tabSelected="1" topLeftCell="G400" workbookViewId="0">
      <selection activeCell="R420" sqref="R420"/>
    </sheetView>
  </sheetViews>
  <sheetFormatPr baseColWidth="10" defaultRowHeight="15" x14ac:dyDescent="0.25"/>
  <cols>
    <col min="1" max="1" width="4" customWidth="1"/>
    <col min="2" max="2" width="62.28515625" customWidth="1"/>
    <col min="3" max="3" width="14.28515625" customWidth="1"/>
    <col min="4" max="4" width="19.140625" customWidth="1"/>
    <col min="5" max="5" width="23.85546875" customWidth="1"/>
    <col min="6" max="6" width="20.140625" customWidth="1"/>
    <col min="7" max="7" width="8.85546875" customWidth="1"/>
    <col min="8" max="8" width="20.28515625" customWidth="1"/>
    <col min="9" max="9" width="18.28515625" customWidth="1"/>
    <col min="10" max="10" width="19.42578125" customWidth="1"/>
    <col min="11" max="11" width="13.28515625" customWidth="1"/>
    <col min="12" max="12" width="10.42578125" customWidth="1"/>
    <col min="13" max="13" width="12" customWidth="1"/>
    <col min="14" max="14" width="7.42578125" customWidth="1"/>
    <col min="15" max="15" width="15" customWidth="1"/>
    <col min="16" max="16" width="18" customWidth="1"/>
    <col min="17" max="17" width="13.140625" customWidth="1"/>
    <col min="18" max="18" width="18.28515625" customWidth="1"/>
  </cols>
  <sheetData>
    <row r="1" spans="1:18" ht="25.5" x14ac:dyDescent="0.3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5.5" x14ac:dyDescent="0.3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25.5" x14ac:dyDescent="0.3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25.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25.5" x14ac:dyDescent="0.35">
      <c r="A5" s="15" t="s">
        <v>798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34.5" x14ac:dyDescent="0.25">
      <c r="A6" s="7" t="s">
        <v>22</v>
      </c>
      <c r="B6" s="7" t="s">
        <v>23</v>
      </c>
      <c r="C6" s="6" t="s">
        <v>24</v>
      </c>
      <c r="D6" s="6" t="s">
        <v>25</v>
      </c>
      <c r="E6" s="1" t="s">
        <v>26</v>
      </c>
      <c r="F6" s="1" t="s">
        <v>27</v>
      </c>
      <c r="G6" s="1" t="s">
        <v>28</v>
      </c>
      <c r="H6" s="1" t="s">
        <v>29</v>
      </c>
      <c r="I6" s="1" t="s">
        <v>30</v>
      </c>
      <c r="J6" s="1" t="s">
        <v>31</v>
      </c>
      <c r="K6" s="1" t="s">
        <v>32</v>
      </c>
      <c r="L6" s="1" t="s">
        <v>33</v>
      </c>
      <c r="M6" s="1" t="s">
        <v>34</v>
      </c>
      <c r="N6" s="1" t="s">
        <v>35</v>
      </c>
      <c r="O6" s="1" t="s">
        <v>36</v>
      </c>
      <c r="P6" s="1" t="s">
        <v>37</v>
      </c>
      <c r="Q6" s="1" t="s">
        <v>38</v>
      </c>
      <c r="R6" s="1" t="s">
        <v>39</v>
      </c>
    </row>
    <row r="7" spans="1:18" x14ac:dyDescent="0.25">
      <c r="A7" s="8" t="s">
        <v>40</v>
      </c>
      <c r="B7" s="9" t="s">
        <v>41</v>
      </c>
      <c r="C7" s="2">
        <f>12600+230688+142800+8400+15600+60000+166200+145800</f>
        <v>782088</v>
      </c>
      <c r="D7" s="2" t="s">
        <v>42</v>
      </c>
      <c r="E7" s="2">
        <v>1910.61</v>
      </c>
      <c r="F7" s="2">
        <f>+C7+D7-E7</f>
        <v>780177.39</v>
      </c>
      <c r="G7" s="2" t="s">
        <v>42</v>
      </c>
      <c r="H7" s="2" t="s">
        <v>42</v>
      </c>
      <c r="I7" s="2">
        <v>59018.09</v>
      </c>
      <c r="J7" s="2">
        <f>I7+[1]ANTAI!J2</f>
        <v>660521.66999999993</v>
      </c>
      <c r="K7" s="2">
        <f>F7-J7</f>
        <v>119655.72000000009</v>
      </c>
      <c r="L7" s="2" t="s">
        <v>42</v>
      </c>
      <c r="M7" s="2" t="s">
        <v>42</v>
      </c>
      <c r="N7" s="2" t="s">
        <v>42</v>
      </c>
      <c r="O7" s="2" t="s">
        <v>42</v>
      </c>
      <c r="P7" s="2" t="s">
        <v>42</v>
      </c>
      <c r="Q7" s="3">
        <f>J7*100%/F7</f>
        <v>0.84663011062138049</v>
      </c>
      <c r="R7" s="16">
        <f>+Q7</f>
        <v>0.84663011062138049</v>
      </c>
    </row>
    <row r="8" spans="1:18" x14ac:dyDescent="0.25">
      <c r="A8" s="8" t="s">
        <v>43</v>
      </c>
      <c r="B8" s="9" t="s">
        <v>44</v>
      </c>
      <c r="C8" s="2">
        <f>15600+15600+650+15600+1950</f>
        <v>49400</v>
      </c>
      <c r="D8" s="2" t="s">
        <v>42</v>
      </c>
      <c r="E8" s="2" t="s">
        <v>42</v>
      </c>
      <c r="F8" s="2">
        <f t="shared" ref="F8:F71" si="0">+C8+D8-E8</f>
        <v>49400</v>
      </c>
      <c r="G8" s="2" t="s">
        <v>42</v>
      </c>
      <c r="H8" s="2" t="s">
        <v>42</v>
      </c>
      <c r="I8" s="2">
        <v>2275</v>
      </c>
      <c r="J8" s="2">
        <f>I8+[1]ANTAI!J3</f>
        <v>29195.88</v>
      </c>
      <c r="K8" s="2">
        <f>F8-J8</f>
        <v>20204.12</v>
      </c>
      <c r="L8" s="2" t="s">
        <v>42</v>
      </c>
      <c r="M8" s="2" t="s">
        <v>42</v>
      </c>
      <c r="N8" s="2" t="s">
        <v>42</v>
      </c>
      <c r="O8" s="2" t="s">
        <v>42</v>
      </c>
      <c r="P8" s="2" t="s">
        <v>42</v>
      </c>
      <c r="Q8" s="3">
        <v>0</v>
      </c>
      <c r="R8" s="16">
        <f t="shared" ref="R8:R71" si="1">+Q8</f>
        <v>0</v>
      </c>
    </row>
    <row r="9" spans="1:18" x14ac:dyDescent="0.25">
      <c r="A9" s="8" t="s">
        <v>45</v>
      </c>
      <c r="B9" s="9" t="s">
        <v>46</v>
      </c>
      <c r="C9" s="2">
        <f>7800+7800</f>
        <v>15600</v>
      </c>
      <c r="D9" s="2">
        <v>368.44</v>
      </c>
      <c r="E9" s="2">
        <v>675</v>
      </c>
      <c r="F9" s="2">
        <f t="shared" si="0"/>
        <v>15293.44</v>
      </c>
      <c r="G9" s="2" t="s">
        <v>42</v>
      </c>
      <c r="H9" s="2" t="s">
        <v>42</v>
      </c>
      <c r="I9" s="2">
        <v>0</v>
      </c>
      <c r="J9" s="2">
        <f>I9+[1]ANTAI!J4</f>
        <v>13343.34</v>
      </c>
      <c r="K9" s="2">
        <f t="shared" ref="K9:K72" si="2">F9-J9</f>
        <v>1950.1000000000004</v>
      </c>
      <c r="L9" s="2" t="s">
        <v>42</v>
      </c>
      <c r="M9" s="2" t="s">
        <v>42</v>
      </c>
      <c r="N9" s="2" t="s">
        <v>42</v>
      </c>
      <c r="O9" s="2" t="s">
        <v>42</v>
      </c>
      <c r="P9" s="2" t="s">
        <v>42</v>
      </c>
      <c r="Q9" s="3">
        <v>0</v>
      </c>
      <c r="R9" s="16">
        <f t="shared" si="1"/>
        <v>0</v>
      </c>
    </row>
    <row r="10" spans="1:18" x14ac:dyDescent="0.25">
      <c r="A10" s="8" t="s">
        <v>47</v>
      </c>
      <c r="B10" s="9" t="s">
        <v>48</v>
      </c>
      <c r="C10" s="2">
        <v>0</v>
      </c>
      <c r="D10" s="2" t="s">
        <v>42</v>
      </c>
      <c r="E10" s="2" t="s">
        <v>42</v>
      </c>
      <c r="F10" s="2">
        <f t="shared" si="0"/>
        <v>0</v>
      </c>
      <c r="G10" s="2" t="s">
        <v>42</v>
      </c>
      <c r="H10" s="2" t="s">
        <v>42</v>
      </c>
      <c r="I10" s="2">
        <v>0</v>
      </c>
      <c r="J10" s="2">
        <f>I10+[1]ANTAI!J5</f>
        <v>0</v>
      </c>
      <c r="K10" s="2">
        <f t="shared" si="2"/>
        <v>0</v>
      </c>
      <c r="L10" s="2" t="s">
        <v>42</v>
      </c>
      <c r="M10" s="2" t="s">
        <v>42</v>
      </c>
      <c r="N10" s="2" t="s">
        <v>42</v>
      </c>
      <c r="O10" s="2" t="s">
        <v>42</v>
      </c>
      <c r="P10" s="2" t="s">
        <v>42</v>
      </c>
      <c r="Q10" s="3">
        <v>0</v>
      </c>
      <c r="R10" s="16">
        <f t="shared" si="1"/>
        <v>0</v>
      </c>
    </row>
    <row r="11" spans="1:18" x14ac:dyDescent="0.25">
      <c r="A11" s="8" t="s">
        <v>49</v>
      </c>
      <c r="B11" s="9" t="s">
        <v>50</v>
      </c>
      <c r="C11" s="2" t="s">
        <v>42</v>
      </c>
      <c r="D11" s="2" t="s">
        <v>42</v>
      </c>
      <c r="E11" s="2" t="s">
        <v>42</v>
      </c>
      <c r="F11" s="2">
        <f t="shared" si="0"/>
        <v>0</v>
      </c>
      <c r="G11" s="2" t="s">
        <v>42</v>
      </c>
      <c r="H11" s="2" t="s">
        <v>42</v>
      </c>
      <c r="I11" s="2">
        <v>0</v>
      </c>
      <c r="J11" s="2">
        <f>I11+[1]ANTAI!J6</f>
        <v>0</v>
      </c>
      <c r="K11" s="2">
        <f t="shared" si="2"/>
        <v>0</v>
      </c>
      <c r="L11" s="2" t="s">
        <v>42</v>
      </c>
      <c r="M11" s="2" t="s">
        <v>42</v>
      </c>
      <c r="N11" s="2" t="s">
        <v>42</v>
      </c>
      <c r="O11" s="2" t="s">
        <v>42</v>
      </c>
      <c r="P11" s="2" t="s">
        <v>42</v>
      </c>
      <c r="Q11" s="3">
        <v>0</v>
      </c>
      <c r="R11" s="16">
        <f t="shared" si="1"/>
        <v>0</v>
      </c>
    </row>
    <row r="12" spans="1:18" x14ac:dyDescent="0.25">
      <c r="A12" s="8" t="s">
        <v>51</v>
      </c>
      <c r="B12" s="9" t="s">
        <v>52</v>
      </c>
      <c r="C12" s="2" t="s">
        <v>42</v>
      </c>
      <c r="D12" s="2" t="s">
        <v>42</v>
      </c>
      <c r="E12" s="2" t="s">
        <v>42</v>
      </c>
      <c r="F12" s="2">
        <f t="shared" si="0"/>
        <v>0</v>
      </c>
      <c r="G12" s="2" t="s">
        <v>42</v>
      </c>
      <c r="H12" s="2" t="s">
        <v>42</v>
      </c>
      <c r="I12" s="2">
        <v>0</v>
      </c>
      <c r="J12" s="2">
        <f>I12+[1]ANTAI!J7</f>
        <v>0</v>
      </c>
      <c r="K12" s="2">
        <f t="shared" si="2"/>
        <v>0</v>
      </c>
      <c r="L12" s="2" t="s">
        <v>42</v>
      </c>
      <c r="M12" s="2" t="s">
        <v>42</v>
      </c>
      <c r="N12" s="2" t="s">
        <v>42</v>
      </c>
      <c r="O12" s="2" t="s">
        <v>42</v>
      </c>
      <c r="P12" s="2" t="s">
        <v>42</v>
      </c>
      <c r="Q12" s="3">
        <v>0</v>
      </c>
      <c r="R12" s="16">
        <f t="shared" si="1"/>
        <v>0</v>
      </c>
    </row>
    <row r="13" spans="1:18" x14ac:dyDescent="0.25">
      <c r="A13" s="8" t="s">
        <v>53</v>
      </c>
      <c r="B13" s="9" t="s">
        <v>54</v>
      </c>
      <c r="C13" s="2" t="s">
        <v>42</v>
      </c>
      <c r="D13" s="2" t="s">
        <v>42</v>
      </c>
      <c r="E13" s="2" t="s">
        <v>42</v>
      </c>
      <c r="F13" s="2">
        <f t="shared" si="0"/>
        <v>0</v>
      </c>
      <c r="G13" s="2" t="s">
        <v>42</v>
      </c>
      <c r="H13" s="2" t="s">
        <v>42</v>
      </c>
      <c r="I13" s="2">
        <v>0</v>
      </c>
      <c r="J13" s="2">
        <f>I13+[1]ANTAI!J8</f>
        <v>0</v>
      </c>
      <c r="K13" s="2">
        <f t="shared" si="2"/>
        <v>0</v>
      </c>
      <c r="L13" s="2" t="s">
        <v>42</v>
      </c>
      <c r="M13" s="2" t="s">
        <v>42</v>
      </c>
      <c r="N13" s="2" t="s">
        <v>42</v>
      </c>
      <c r="O13" s="2" t="s">
        <v>42</v>
      </c>
      <c r="P13" s="2" t="s">
        <v>42</v>
      </c>
      <c r="Q13" s="3">
        <v>0</v>
      </c>
      <c r="R13" s="16">
        <f t="shared" si="1"/>
        <v>0</v>
      </c>
    </row>
    <row r="14" spans="1:18" x14ac:dyDescent="0.25">
      <c r="A14" s="8" t="s">
        <v>55</v>
      </c>
      <c r="B14" s="9" t="s">
        <v>56</v>
      </c>
      <c r="C14" s="2" t="s">
        <v>42</v>
      </c>
      <c r="D14" s="2" t="s">
        <v>42</v>
      </c>
      <c r="E14" s="2" t="s">
        <v>42</v>
      </c>
      <c r="F14" s="2">
        <f t="shared" si="0"/>
        <v>0</v>
      </c>
      <c r="G14" s="2" t="s">
        <v>42</v>
      </c>
      <c r="H14" s="2" t="s">
        <v>42</v>
      </c>
      <c r="I14" s="2">
        <v>0</v>
      </c>
      <c r="J14" s="2">
        <f>I14+[1]ANTAI!J9</f>
        <v>0</v>
      </c>
      <c r="K14" s="2">
        <f t="shared" si="2"/>
        <v>0</v>
      </c>
      <c r="L14" s="2" t="s">
        <v>42</v>
      </c>
      <c r="M14" s="2" t="s">
        <v>42</v>
      </c>
      <c r="N14" s="2" t="s">
        <v>42</v>
      </c>
      <c r="O14" s="2" t="s">
        <v>42</v>
      </c>
      <c r="P14" s="2" t="s">
        <v>42</v>
      </c>
      <c r="Q14" s="3">
        <v>0</v>
      </c>
      <c r="R14" s="16">
        <f t="shared" si="1"/>
        <v>0</v>
      </c>
    </row>
    <row r="15" spans="1:18" x14ac:dyDescent="0.25">
      <c r="A15" s="8" t="s">
        <v>57</v>
      </c>
      <c r="B15" s="9" t="s">
        <v>58</v>
      </c>
      <c r="C15" s="2" t="s">
        <v>42</v>
      </c>
      <c r="D15" s="2" t="s">
        <v>42</v>
      </c>
      <c r="E15" s="2" t="s">
        <v>42</v>
      </c>
      <c r="F15" s="2">
        <f t="shared" si="0"/>
        <v>0</v>
      </c>
      <c r="G15" s="2" t="s">
        <v>42</v>
      </c>
      <c r="H15" s="2" t="s">
        <v>42</v>
      </c>
      <c r="I15" s="2">
        <v>0</v>
      </c>
      <c r="J15" s="2">
        <f>I15+[1]ANTAI!J10</f>
        <v>0</v>
      </c>
      <c r="K15" s="2">
        <f t="shared" si="2"/>
        <v>0</v>
      </c>
      <c r="L15" s="2" t="s">
        <v>42</v>
      </c>
      <c r="M15" s="2" t="s">
        <v>42</v>
      </c>
      <c r="N15" s="2" t="s">
        <v>42</v>
      </c>
      <c r="O15" s="2" t="s">
        <v>42</v>
      </c>
      <c r="P15" s="2" t="s">
        <v>42</v>
      </c>
      <c r="Q15" s="3">
        <v>0</v>
      </c>
      <c r="R15" s="16">
        <f t="shared" si="1"/>
        <v>0</v>
      </c>
    </row>
    <row r="16" spans="1:18" x14ac:dyDescent="0.25">
      <c r="A16" s="8" t="s">
        <v>59</v>
      </c>
      <c r="B16" s="9" t="s">
        <v>60</v>
      </c>
      <c r="C16" s="2" t="s">
        <v>42</v>
      </c>
      <c r="D16" s="2" t="s">
        <v>42</v>
      </c>
      <c r="E16" s="2" t="s">
        <v>42</v>
      </c>
      <c r="F16" s="2">
        <f t="shared" si="0"/>
        <v>0</v>
      </c>
      <c r="G16" s="2" t="s">
        <v>42</v>
      </c>
      <c r="H16" s="2" t="s">
        <v>42</v>
      </c>
      <c r="I16" s="2">
        <v>0</v>
      </c>
      <c r="J16" s="2">
        <f>I16+[1]ANTAI!J11</f>
        <v>0</v>
      </c>
      <c r="K16" s="2">
        <f t="shared" si="2"/>
        <v>0</v>
      </c>
      <c r="L16" s="2" t="s">
        <v>42</v>
      </c>
      <c r="M16" s="2" t="s">
        <v>42</v>
      </c>
      <c r="N16" s="2" t="s">
        <v>42</v>
      </c>
      <c r="O16" s="2" t="s">
        <v>42</v>
      </c>
      <c r="P16" s="2" t="s">
        <v>42</v>
      </c>
      <c r="Q16" s="3">
        <v>0</v>
      </c>
      <c r="R16" s="16">
        <f t="shared" si="1"/>
        <v>0</v>
      </c>
    </row>
    <row r="17" spans="1:18" x14ac:dyDescent="0.25">
      <c r="A17" s="8" t="s">
        <v>61</v>
      </c>
      <c r="B17" s="9" t="s">
        <v>62</v>
      </c>
      <c r="C17" s="2">
        <v>28080</v>
      </c>
      <c r="D17" s="2" t="s">
        <v>42</v>
      </c>
      <c r="E17" s="2" t="s">
        <v>42</v>
      </c>
      <c r="F17" s="2">
        <f t="shared" si="0"/>
        <v>28080</v>
      </c>
      <c r="G17" s="2" t="s">
        <v>42</v>
      </c>
      <c r="H17" s="2" t="s">
        <v>42</v>
      </c>
      <c r="I17" s="2">
        <v>4260</v>
      </c>
      <c r="J17" s="2">
        <f>I17+[1]ANTAI!J12</f>
        <v>24540</v>
      </c>
      <c r="K17" s="2">
        <f t="shared" si="2"/>
        <v>3540</v>
      </c>
      <c r="L17" s="2" t="s">
        <v>42</v>
      </c>
      <c r="M17" s="2" t="s">
        <v>42</v>
      </c>
      <c r="N17" s="2" t="s">
        <v>42</v>
      </c>
      <c r="O17" s="2" t="s">
        <v>42</v>
      </c>
      <c r="P17" s="2" t="s">
        <v>42</v>
      </c>
      <c r="Q17" s="3">
        <f>J17*100%/F17</f>
        <v>0.87393162393162394</v>
      </c>
      <c r="R17" s="16">
        <f t="shared" si="1"/>
        <v>0.87393162393162394</v>
      </c>
    </row>
    <row r="18" spans="1:18" x14ac:dyDescent="0.25">
      <c r="A18" s="8" t="s">
        <v>63</v>
      </c>
      <c r="B18" s="9" t="s">
        <v>62</v>
      </c>
      <c r="C18" s="2">
        <v>0</v>
      </c>
      <c r="D18" s="2" t="s">
        <v>42</v>
      </c>
      <c r="E18" s="2" t="s">
        <v>42</v>
      </c>
      <c r="F18" s="2">
        <f t="shared" si="0"/>
        <v>0</v>
      </c>
      <c r="G18" s="2" t="s">
        <v>42</v>
      </c>
      <c r="H18" s="2" t="s">
        <v>42</v>
      </c>
      <c r="I18" s="2">
        <v>0</v>
      </c>
      <c r="J18" s="2">
        <f>I18+[1]ANTAI!J13</f>
        <v>0</v>
      </c>
      <c r="K18" s="2">
        <f t="shared" si="2"/>
        <v>0</v>
      </c>
      <c r="L18" s="2" t="s">
        <v>42</v>
      </c>
      <c r="M18" s="2" t="s">
        <v>42</v>
      </c>
      <c r="N18" s="2" t="s">
        <v>42</v>
      </c>
      <c r="O18" s="2" t="s">
        <v>42</v>
      </c>
      <c r="P18" s="2" t="s">
        <v>42</v>
      </c>
      <c r="Q18" s="3">
        <v>0</v>
      </c>
      <c r="R18" s="16">
        <f t="shared" si="1"/>
        <v>0</v>
      </c>
    </row>
    <row r="19" spans="1:18" x14ac:dyDescent="0.25">
      <c r="A19" s="8" t="s">
        <v>64</v>
      </c>
      <c r="B19" s="9" t="s">
        <v>65</v>
      </c>
      <c r="C19" s="2">
        <f>13200+26800+15400</f>
        <v>55400</v>
      </c>
      <c r="D19" s="2" t="s">
        <v>42</v>
      </c>
      <c r="E19" s="2" t="s">
        <v>42</v>
      </c>
      <c r="F19" s="2">
        <f t="shared" si="0"/>
        <v>55400</v>
      </c>
      <c r="G19" s="2" t="s">
        <v>42</v>
      </c>
      <c r="H19" s="2" t="s">
        <v>42</v>
      </c>
      <c r="I19" s="2">
        <v>0</v>
      </c>
      <c r="J19" s="2">
        <f>I19+[1]ANTAI!J14</f>
        <v>38799.919999999998</v>
      </c>
      <c r="K19" s="2">
        <f t="shared" si="2"/>
        <v>16600.080000000002</v>
      </c>
      <c r="L19" s="2" t="s">
        <v>42</v>
      </c>
      <c r="M19" s="2" t="s">
        <v>42</v>
      </c>
      <c r="N19" s="2" t="s">
        <v>42</v>
      </c>
      <c r="O19" s="2" t="s">
        <v>42</v>
      </c>
      <c r="P19" s="2" t="s">
        <v>42</v>
      </c>
      <c r="Q19" s="3">
        <f>J19*100%/F19</f>
        <v>0.70035956678700362</v>
      </c>
      <c r="R19" s="16">
        <f t="shared" si="1"/>
        <v>0.70035956678700362</v>
      </c>
    </row>
    <row r="20" spans="1:18" x14ac:dyDescent="0.25">
      <c r="A20" s="8" t="s">
        <v>66</v>
      </c>
      <c r="B20" s="9" t="s">
        <v>67</v>
      </c>
      <c r="C20" s="2" t="s">
        <v>42</v>
      </c>
      <c r="D20" s="2" t="s">
        <v>42</v>
      </c>
      <c r="E20" s="2" t="s">
        <v>42</v>
      </c>
      <c r="F20" s="2">
        <f t="shared" si="0"/>
        <v>0</v>
      </c>
      <c r="G20" s="2" t="s">
        <v>42</v>
      </c>
      <c r="H20" s="2" t="s">
        <v>42</v>
      </c>
      <c r="I20" s="2">
        <v>0</v>
      </c>
      <c r="J20" s="2">
        <f>I20+[1]ANTAI!J15</f>
        <v>0</v>
      </c>
      <c r="K20" s="2">
        <f t="shared" si="2"/>
        <v>0</v>
      </c>
      <c r="L20" s="2" t="s">
        <v>42</v>
      </c>
      <c r="M20" s="2" t="s">
        <v>42</v>
      </c>
      <c r="N20" s="2" t="s">
        <v>42</v>
      </c>
      <c r="O20" s="2" t="s">
        <v>42</v>
      </c>
      <c r="P20" s="2" t="s">
        <v>42</v>
      </c>
      <c r="Q20" s="3">
        <v>0</v>
      </c>
      <c r="R20" s="16">
        <f t="shared" si="1"/>
        <v>0</v>
      </c>
    </row>
    <row r="21" spans="1:18" x14ac:dyDescent="0.25">
      <c r="A21" s="8" t="s">
        <v>68</v>
      </c>
      <c r="B21" s="9" t="s">
        <v>69</v>
      </c>
      <c r="C21" s="2">
        <f>1650+12650+8250+550+1100+2246+12650+8388</f>
        <v>47484</v>
      </c>
      <c r="D21" s="2" t="s">
        <v>42</v>
      </c>
      <c r="E21" s="2" t="s">
        <v>42</v>
      </c>
      <c r="F21" s="2">
        <f t="shared" si="0"/>
        <v>47484</v>
      </c>
      <c r="G21" s="2" t="s">
        <v>42</v>
      </c>
      <c r="H21" s="2" t="s">
        <v>42</v>
      </c>
      <c r="I21" s="2">
        <v>13335.31</v>
      </c>
      <c r="J21" s="2">
        <f>I21+[1]ANTAI!J16</f>
        <v>41286.609999999993</v>
      </c>
      <c r="K21" s="2">
        <f t="shared" si="2"/>
        <v>6197.3900000000067</v>
      </c>
      <c r="L21" s="2" t="s">
        <v>42</v>
      </c>
      <c r="M21" s="2" t="s">
        <v>42</v>
      </c>
      <c r="N21" s="2" t="s">
        <v>42</v>
      </c>
      <c r="O21" s="2" t="s">
        <v>42</v>
      </c>
      <c r="P21" s="2" t="s">
        <v>42</v>
      </c>
      <c r="Q21" s="3">
        <f>J21*100%/F21</f>
        <v>0.86948466851992234</v>
      </c>
      <c r="R21" s="16">
        <f t="shared" si="1"/>
        <v>0.86948466851992234</v>
      </c>
    </row>
    <row r="22" spans="1:18" x14ac:dyDescent="0.25">
      <c r="A22" s="8" t="s">
        <v>70</v>
      </c>
      <c r="B22" s="9" t="s">
        <v>71</v>
      </c>
      <c r="C22" s="2">
        <f>5372+36627+21345+1088+2030+7672+23631+19002</f>
        <v>116767</v>
      </c>
      <c r="D22" s="2" t="s">
        <v>42</v>
      </c>
      <c r="E22" s="2" t="s">
        <v>42</v>
      </c>
      <c r="F22" s="2">
        <f t="shared" si="0"/>
        <v>116767</v>
      </c>
      <c r="G22" s="2" t="s">
        <v>42</v>
      </c>
      <c r="H22" s="2" t="s">
        <v>42</v>
      </c>
      <c r="I22" s="2">
        <v>9046.06</v>
      </c>
      <c r="J22" s="2">
        <f>I22+[1]ANTAI!J17</f>
        <v>96430.84</v>
      </c>
      <c r="K22" s="2">
        <f t="shared" si="2"/>
        <v>20336.160000000003</v>
      </c>
      <c r="L22" s="2" t="s">
        <v>42</v>
      </c>
      <c r="M22" s="2" t="s">
        <v>42</v>
      </c>
      <c r="N22" s="2" t="s">
        <v>42</v>
      </c>
      <c r="O22" s="2" t="s">
        <v>42</v>
      </c>
      <c r="P22" s="2" t="s">
        <v>42</v>
      </c>
      <c r="Q22" s="3">
        <f>J22*100%/F22</f>
        <v>0.82583983488485613</v>
      </c>
      <c r="R22" s="16">
        <f t="shared" si="1"/>
        <v>0.82583983488485613</v>
      </c>
    </row>
    <row r="23" spans="1:18" x14ac:dyDescent="0.25">
      <c r="A23" s="8" t="s">
        <v>72</v>
      </c>
      <c r="B23" s="9" t="s">
        <v>73</v>
      </c>
      <c r="C23" s="2">
        <f>438+3916+2274+126+234+910+2727+2216</f>
        <v>12841</v>
      </c>
      <c r="D23" s="2" t="s">
        <v>42</v>
      </c>
      <c r="E23" s="2" t="s">
        <v>42</v>
      </c>
      <c r="F23" s="2">
        <f t="shared" si="0"/>
        <v>12841</v>
      </c>
      <c r="G23" s="2" t="s">
        <v>42</v>
      </c>
      <c r="H23" s="2" t="s">
        <v>42</v>
      </c>
      <c r="I23" s="2">
        <v>929.51</v>
      </c>
      <c r="J23" s="2">
        <f>I23+[1]ANTAI!J18</f>
        <v>10666.05</v>
      </c>
      <c r="K23" s="2">
        <f t="shared" si="2"/>
        <v>2174.9500000000007</v>
      </c>
      <c r="L23" s="2" t="s">
        <v>42</v>
      </c>
      <c r="M23" s="2" t="s">
        <v>42</v>
      </c>
      <c r="N23" s="2" t="s">
        <v>42</v>
      </c>
      <c r="O23" s="2" t="s">
        <v>42</v>
      </c>
      <c r="P23" s="2" t="s">
        <v>42</v>
      </c>
      <c r="Q23" s="3">
        <f>J23*100%/F23</f>
        <v>0.83062456195000389</v>
      </c>
      <c r="R23" s="16">
        <f t="shared" si="1"/>
        <v>0.83062456195000389</v>
      </c>
    </row>
    <row r="24" spans="1:18" x14ac:dyDescent="0.25">
      <c r="A24" s="8" t="s">
        <v>74</v>
      </c>
      <c r="B24" s="9" t="s">
        <v>75</v>
      </c>
      <c r="C24" s="2">
        <f>891+6046+3507+177+328+1274+3818+3103</f>
        <v>19144</v>
      </c>
      <c r="D24" s="2" t="s">
        <v>42</v>
      </c>
      <c r="E24" s="2" t="s">
        <v>42</v>
      </c>
      <c r="F24" s="2">
        <f t="shared" si="0"/>
        <v>19144</v>
      </c>
      <c r="G24" s="2" t="s">
        <v>42</v>
      </c>
      <c r="H24" s="2" t="s">
        <v>42</v>
      </c>
      <c r="I24" s="2">
        <v>1301.29</v>
      </c>
      <c r="J24" s="2">
        <f>I24+[1]ANTAI!J19</f>
        <v>15737.68</v>
      </c>
      <c r="K24" s="2">
        <f t="shared" si="2"/>
        <v>3406.3199999999997</v>
      </c>
      <c r="L24" s="2" t="s">
        <v>42</v>
      </c>
      <c r="M24" s="2" t="s">
        <v>42</v>
      </c>
      <c r="N24" s="2" t="s">
        <v>42</v>
      </c>
      <c r="O24" s="2" t="s">
        <v>42</v>
      </c>
      <c r="P24" s="2" t="s">
        <v>42</v>
      </c>
      <c r="Q24" s="3">
        <f>J24*100%/F24</f>
        <v>0.82206853322189721</v>
      </c>
      <c r="R24" s="16">
        <f t="shared" si="1"/>
        <v>0.82206853322189721</v>
      </c>
    </row>
    <row r="25" spans="1:18" x14ac:dyDescent="0.25">
      <c r="A25" s="8" t="s">
        <v>76</v>
      </c>
      <c r="B25" s="9" t="s">
        <v>77</v>
      </c>
      <c r="C25" s="2">
        <f>88+784+455+26+47+182+546+443</f>
        <v>2571</v>
      </c>
      <c r="D25" s="2" t="s">
        <v>42</v>
      </c>
      <c r="E25" s="2" t="s">
        <v>42</v>
      </c>
      <c r="F25" s="2">
        <f t="shared" si="0"/>
        <v>2571</v>
      </c>
      <c r="G25" s="2" t="s">
        <v>42</v>
      </c>
      <c r="H25" s="2" t="s">
        <v>42</v>
      </c>
      <c r="I25" s="2">
        <v>185.93</v>
      </c>
      <c r="J25" s="2">
        <f>I25+[1]ANTAI!J20</f>
        <v>2133.7599999999998</v>
      </c>
      <c r="K25" s="2">
        <f t="shared" si="2"/>
        <v>437.24000000000024</v>
      </c>
      <c r="L25" s="2" t="s">
        <v>42</v>
      </c>
      <c r="M25" s="2" t="s">
        <v>42</v>
      </c>
      <c r="N25" s="2" t="s">
        <v>42</v>
      </c>
      <c r="O25" s="2" t="s">
        <v>42</v>
      </c>
      <c r="P25" s="2" t="s">
        <v>42</v>
      </c>
      <c r="Q25" s="3">
        <f>J25*100%/F25</f>
        <v>0.82993387786853356</v>
      </c>
      <c r="R25" s="16">
        <f t="shared" si="1"/>
        <v>0.82993387786853356</v>
      </c>
    </row>
    <row r="26" spans="1:18" x14ac:dyDescent="0.25">
      <c r="A26" s="8" t="s">
        <v>78</v>
      </c>
      <c r="B26" s="9" t="s">
        <v>79</v>
      </c>
      <c r="C26" s="2" t="s">
        <v>42</v>
      </c>
      <c r="D26" s="2" t="s">
        <v>42</v>
      </c>
      <c r="E26" s="2" t="s">
        <v>42</v>
      </c>
      <c r="F26" s="2">
        <f t="shared" si="0"/>
        <v>0</v>
      </c>
      <c r="G26" s="2" t="s">
        <v>42</v>
      </c>
      <c r="H26" s="2" t="s">
        <v>42</v>
      </c>
      <c r="I26" s="2">
        <v>0</v>
      </c>
      <c r="J26" s="2">
        <f>I26+[1]ANTAI!J21</f>
        <v>0</v>
      </c>
      <c r="K26" s="2">
        <f t="shared" si="2"/>
        <v>0</v>
      </c>
      <c r="L26" s="2" t="s">
        <v>42</v>
      </c>
      <c r="M26" s="2" t="s">
        <v>42</v>
      </c>
      <c r="N26" s="2" t="s">
        <v>42</v>
      </c>
      <c r="O26" s="2" t="s">
        <v>42</v>
      </c>
      <c r="P26" s="2" t="s">
        <v>42</v>
      </c>
      <c r="Q26" s="3">
        <v>0</v>
      </c>
      <c r="R26" s="16">
        <f t="shared" si="1"/>
        <v>0</v>
      </c>
    </row>
    <row r="27" spans="1:18" x14ac:dyDescent="0.25">
      <c r="A27" s="8" t="s">
        <v>80</v>
      </c>
      <c r="B27" s="9" t="s">
        <v>81</v>
      </c>
      <c r="C27" s="2">
        <f>11700+4500</f>
        <v>16200</v>
      </c>
      <c r="D27" s="2" t="s">
        <v>42</v>
      </c>
      <c r="E27" s="2" t="s">
        <v>42</v>
      </c>
      <c r="F27" s="2">
        <f t="shared" si="0"/>
        <v>16200</v>
      </c>
      <c r="G27" s="2" t="s">
        <v>42</v>
      </c>
      <c r="H27" s="2" t="s">
        <v>42</v>
      </c>
      <c r="I27" s="2">
        <v>0</v>
      </c>
      <c r="J27" s="2">
        <f>I27+[1]ANTAI!J22</f>
        <v>2167.2600000000002</v>
      </c>
      <c r="K27" s="2">
        <f t="shared" si="2"/>
        <v>14032.74</v>
      </c>
      <c r="L27" s="2" t="s">
        <v>42</v>
      </c>
      <c r="M27" s="2" t="s">
        <v>42</v>
      </c>
      <c r="N27" s="2" t="s">
        <v>42</v>
      </c>
      <c r="O27" s="2" t="s">
        <v>42</v>
      </c>
      <c r="P27" s="2" t="s">
        <v>42</v>
      </c>
      <c r="Q27" s="3">
        <f>J27*100%/F27</f>
        <v>0.1337814814814815</v>
      </c>
      <c r="R27" s="16">
        <f t="shared" si="1"/>
        <v>0.1337814814814815</v>
      </c>
    </row>
    <row r="28" spans="1:18" x14ac:dyDescent="0.25">
      <c r="A28" s="8" t="s">
        <v>82</v>
      </c>
      <c r="B28" s="9" t="s">
        <v>83</v>
      </c>
      <c r="C28" s="2">
        <f>4200</f>
        <v>4200</v>
      </c>
      <c r="D28" s="2" t="s">
        <v>42</v>
      </c>
      <c r="E28" s="2" t="s">
        <v>42</v>
      </c>
      <c r="F28" s="2">
        <f t="shared" si="0"/>
        <v>4200</v>
      </c>
      <c r="G28" s="2" t="s">
        <v>42</v>
      </c>
      <c r="H28" s="2" t="s">
        <v>42</v>
      </c>
      <c r="I28" s="2">
        <v>0</v>
      </c>
      <c r="J28" s="2">
        <f>I28+[1]ANTAI!J23</f>
        <v>0</v>
      </c>
      <c r="K28" s="2">
        <f t="shared" si="2"/>
        <v>4200</v>
      </c>
      <c r="L28" s="2" t="s">
        <v>42</v>
      </c>
      <c r="M28" s="2" t="s">
        <v>42</v>
      </c>
      <c r="N28" s="2" t="s">
        <v>42</v>
      </c>
      <c r="O28" s="2" t="s">
        <v>42</v>
      </c>
      <c r="P28" s="2" t="s">
        <v>42</v>
      </c>
      <c r="Q28" s="3">
        <f>J28*100%/F28</f>
        <v>0</v>
      </c>
      <c r="R28" s="16">
        <f t="shared" si="1"/>
        <v>0</v>
      </c>
    </row>
    <row r="29" spans="1:18" x14ac:dyDescent="0.25">
      <c r="A29" s="8" t="s">
        <v>84</v>
      </c>
      <c r="B29" s="9" t="s">
        <v>85</v>
      </c>
      <c r="C29" s="2" t="s">
        <v>42</v>
      </c>
      <c r="D29" s="2" t="s">
        <v>42</v>
      </c>
      <c r="E29" s="2" t="s">
        <v>42</v>
      </c>
      <c r="F29" s="2">
        <f t="shared" si="0"/>
        <v>0</v>
      </c>
      <c r="G29" s="2" t="s">
        <v>42</v>
      </c>
      <c r="H29" s="2" t="s">
        <v>42</v>
      </c>
      <c r="I29" s="2">
        <v>0</v>
      </c>
      <c r="J29" s="2">
        <f>I29+[1]ANTAI!J24</f>
        <v>0</v>
      </c>
      <c r="K29" s="2">
        <f t="shared" si="2"/>
        <v>0</v>
      </c>
      <c r="L29" s="2" t="s">
        <v>42</v>
      </c>
      <c r="M29" s="2" t="s">
        <v>42</v>
      </c>
      <c r="N29" s="2" t="s">
        <v>42</v>
      </c>
      <c r="O29" s="2" t="s">
        <v>42</v>
      </c>
      <c r="P29" s="2" t="s">
        <v>42</v>
      </c>
      <c r="Q29" s="3">
        <v>0</v>
      </c>
      <c r="R29" s="16">
        <f t="shared" si="1"/>
        <v>0</v>
      </c>
    </row>
    <row r="30" spans="1:18" x14ac:dyDescent="0.25">
      <c r="A30" s="8" t="s">
        <v>86</v>
      </c>
      <c r="B30" s="9" t="s">
        <v>87</v>
      </c>
      <c r="C30" s="2" t="s">
        <v>42</v>
      </c>
      <c r="D30" s="2" t="s">
        <v>42</v>
      </c>
      <c r="E30" s="2" t="s">
        <v>42</v>
      </c>
      <c r="F30" s="2">
        <f t="shared" si="0"/>
        <v>0</v>
      </c>
      <c r="G30" s="2" t="s">
        <v>42</v>
      </c>
      <c r="H30" s="2" t="s">
        <v>42</v>
      </c>
      <c r="I30" s="2">
        <v>0</v>
      </c>
      <c r="J30" s="2">
        <f>I30+[1]ANTAI!J25</f>
        <v>0</v>
      </c>
      <c r="K30" s="2">
        <f t="shared" si="2"/>
        <v>0</v>
      </c>
      <c r="L30" s="2" t="s">
        <v>42</v>
      </c>
      <c r="M30" s="2" t="s">
        <v>42</v>
      </c>
      <c r="N30" s="2" t="s">
        <v>42</v>
      </c>
      <c r="O30" s="2" t="s">
        <v>42</v>
      </c>
      <c r="P30" s="2" t="s">
        <v>42</v>
      </c>
      <c r="Q30" s="3">
        <v>0</v>
      </c>
      <c r="R30" s="16">
        <f t="shared" si="1"/>
        <v>0</v>
      </c>
    </row>
    <row r="31" spans="1:18" x14ac:dyDescent="0.25">
      <c r="A31" s="8" t="s">
        <v>88</v>
      </c>
      <c r="B31" s="9" t="s">
        <v>89</v>
      </c>
      <c r="C31" s="2" t="s">
        <v>42</v>
      </c>
      <c r="D31" s="2" t="s">
        <v>42</v>
      </c>
      <c r="E31" s="2" t="s">
        <v>42</v>
      </c>
      <c r="F31" s="2">
        <f t="shared" si="0"/>
        <v>0</v>
      </c>
      <c r="G31" s="2" t="s">
        <v>42</v>
      </c>
      <c r="H31" s="2" t="s">
        <v>42</v>
      </c>
      <c r="I31" s="2">
        <v>0</v>
      </c>
      <c r="J31" s="2">
        <f>I31+[1]ANTAI!J26</f>
        <v>0</v>
      </c>
      <c r="K31" s="2">
        <f t="shared" si="2"/>
        <v>0</v>
      </c>
      <c r="L31" s="2" t="s">
        <v>42</v>
      </c>
      <c r="M31" s="2" t="s">
        <v>42</v>
      </c>
      <c r="N31" s="2" t="s">
        <v>42</v>
      </c>
      <c r="O31" s="2" t="s">
        <v>42</v>
      </c>
      <c r="P31" s="2" t="s">
        <v>42</v>
      </c>
      <c r="Q31" s="3">
        <v>0</v>
      </c>
      <c r="R31" s="16">
        <f t="shared" si="1"/>
        <v>0</v>
      </c>
    </row>
    <row r="32" spans="1:18" x14ac:dyDescent="0.25">
      <c r="A32" s="8" t="s">
        <v>90</v>
      </c>
      <c r="B32" s="9" t="s">
        <v>91</v>
      </c>
      <c r="C32" s="2" t="s">
        <v>42</v>
      </c>
      <c r="D32" s="2" t="s">
        <v>42</v>
      </c>
      <c r="E32" s="2" t="s">
        <v>42</v>
      </c>
      <c r="F32" s="2">
        <f t="shared" si="0"/>
        <v>0</v>
      </c>
      <c r="G32" s="2" t="s">
        <v>42</v>
      </c>
      <c r="H32" s="2" t="s">
        <v>42</v>
      </c>
      <c r="I32" s="2">
        <v>0</v>
      </c>
      <c r="J32" s="2">
        <f>I32+[1]ANTAI!J27</f>
        <v>0</v>
      </c>
      <c r="K32" s="2">
        <f t="shared" si="2"/>
        <v>0</v>
      </c>
      <c r="L32" s="2" t="s">
        <v>42</v>
      </c>
      <c r="M32" s="2" t="s">
        <v>42</v>
      </c>
      <c r="N32" s="2" t="s">
        <v>42</v>
      </c>
      <c r="O32" s="2" t="s">
        <v>42</v>
      </c>
      <c r="P32" s="2" t="s">
        <v>42</v>
      </c>
      <c r="Q32" s="3">
        <v>0</v>
      </c>
      <c r="R32" s="16">
        <f t="shared" si="1"/>
        <v>0</v>
      </c>
    </row>
    <row r="33" spans="1:18" x14ac:dyDescent="0.25">
      <c r="A33" s="8" t="s">
        <v>92</v>
      </c>
      <c r="B33" s="9" t="s">
        <v>93</v>
      </c>
      <c r="C33" s="2">
        <f>1000+7000+1000</f>
        <v>9000</v>
      </c>
      <c r="D33" s="2">
        <v>2217.17</v>
      </c>
      <c r="E33" s="2" t="s">
        <v>42</v>
      </c>
      <c r="F33" s="2">
        <f t="shared" si="0"/>
        <v>11217.17</v>
      </c>
      <c r="G33" s="2" t="s">
        <v>42</v>
      </c>
      <c r="H33" s="2" t="s">
        <v>42</v>
      </c>
      <c r="I33" s="2">
        <v>873.32</v>
      </c>
      <c r="J33" s="2">
        <f>I33+[1]ANTAI!J28</f>
        <v>9290.380000000001</v>
      </c>
      <c r="K33" s="2">
        <f t="shared" si="2"/>
        <v>1926.7899999999991</v>
      </c>
      <c r="L33" s="2" t="s">
        <v>42</v>
      </c>
      <c r="M33" s="2" t="s">
        <v>42</v>
      </c>
      <c r="N33" s="2" t="s">
        <v>42</v>
      </c>
      <c r="O33" s="2" t="s">
        <v>42</v>
      </c>
      <c r="P33" s="2" t="s">
        <v>42</v>
      </c>
      <c r="Q33" s="3">
        <f>J33*100%/F33</f>
        <v>0.82822851039968204</v>
      </c>
      <c r="R33" s="16">
        <f t="shared" si="1"/>
        <v>0.82822851039968204</v>
      </c>
    </row>
    <row r="34" spans="1:18" x14ac:dyDescent="0.25">
      <c r="A34" s="8" t="s">
        <v>94</v>
      </c>
      <c r="B34" s="9" t="s">
        <v>52</v>
      </c>
      <c r="C34" s="2" t="s">
        <v>42</v>
      </c>
      <c r="D34" s="2" t="s">
        <v>42</v>
      </c>
      <c r="E34" s="2" t="s">
        <v>42</v>
      </c>
      <c r="F34" s="2">
        <f t="shared" si="0"/>
        <v>0</v>
      </c>
      <c r="G34" s="2" t="s">
        <v>42</v>
      </c>
      <c r="H34" s="2" t="s">
        <v>42</v>
      </c>
      <c r="I34" s="2">
        <v>0</v>
      </c>
      <c r="J34" s="2">
        <f>I34+[1]ANTAI!J29</f>
        <v>0</v>
      </c>
      <c r="K34" s="2">
        <f t="shared" si="2"/>
        <v>0</v>
      </c>
      <c r="L34" s="2" t="s">
        <v>42</v>
      </c>
      <c r="M34" s="2" t="s">
        <v>42</v>
      </c>
      <c r="N34" s="2" t="s">
        <v>42</v>
      </c>
      <c r="O34" s="2" t="s">
        <v>42</v>
      </c>
      <c r="P34" s="2" t="s">
        <v>42</v>
      </c>
      <c r="Q34" s="3">
        <v>0</v>
      </c>
      <c r="R34" s="16">
        <f t="shared" si="1"/>
        <v>0</v>
      </c>
    </row>
    <row r="35" spans="1:18" x14ac:dyDescent="0.25">
      <c r="A35" s="8" t="s">
        <v>95</v>
      </c>
      <c r="B35" s="9" t="s">
        <v>62</v>
      </c>
      <c r="C35" s="2" t="s">
        <v>42</v>
      </c>
      <c r="D35" s="2" t="s">
        <v>42</v>
      </c>
      <c r="E35" s="2" t="s">
        <v>42</v>
      </c>
      <c r="F35" s="2">
        <f t="shared" si="0"/>
        <v>0</v>
      </c>
      <c r="G35" s="2" t="s">
        <v>42</v>
      </c>
      <c r="H35" s="2" t="s">
        <v>42</v>
      </c>
      <c r="I35" s="2">
        <v>0</v>
      </c>
      <c r="J35" s="2">
        <f>I35+[1]ANTAI!J30</f>
        <v>0</v>
      </c>
      <c r="K35" s="2">
        <f t="shared" si="2"/>
        <v>0</v>
      </c>
      <c r="L35" s="2" t="s">
        <v>42</v>
      </c>
      <c r="M35" s="2" t="s">
        <v>42</v>
      </c>
      <c r="N35" s="2" t="s">
        <v>42</v>
      </c>
      <c r="O35" s="2" t="s">
        <v>42</v>
      </c>
      <c r="P35" s="2" t="s">
        <v>42</v>
      </c>
      <c r="Q35" s="3">
        <v>0</v>
      </c>
      <c r="R35" s="16">
        <f t="shared" si="1"/>
        <v>0</v>
      </c>
    </row>
    <row r="36" spans="1:18" x14ac:dyDescent="0.25">
      <c r="A36" s="8" t="s">
        <v>96</v>
      </c>
      <c r="B36" s="9" t="s">
        <v>97</v>
      </c>
      <c r="C36" s="2" t="s">
        <v>42</v>
      </c>
      <c r="D36" s="2" t="s">
        <v>42</v>
      </c>
      <c r="E36" s="2" t="s">
        <v>42</v>
      </c>
      <c r="F36" s="2">
        <f t="shared" si="0"/>
        <v>0</v>
      </c>
      <c r="G36" s="2" t="s">
        <v>42</v>
      </c>
      <c r="H36" s="2" t="s">
        <v>42</v>
      </c>
      <c r="I36" s="2">
        <v>0</v>
      </c>
      <c r="J36" s="2">
        <f>I36+[1]ANTAI!J31</f>
        <v>0</v>
      </c>
      <c r="K36" s="2">
        <f t="shared" si="2"/>
        <v>0</v>
      </c>
      <c r="L36" s="2" t="s">
        <v>42</v>
      </c>
      <c r="M36" s="2" t="s">
        <v>42</v>
      </c>
      <c r="N36" s="2" t="s">
        <v>42</v>
      </c>
      <c r="O36" s="2" t="s">
        <v>42</v>
      </c>
      <c r="P36" s="2" t="s">
        <v>42</v>
      </c>
      <c r="Q36" s="3">
        <v>0</v>
      </c>
      <c r="R36" s="16">
        <f t="shared" si="1"/>
        <v>0</v>
      </c>
    </row>
    <row r="37" spans="1:18" x14ac:dyDescent="0.25">
      <c r="A37" s="8" t="s">
        <v>98</v>
      </c>
      <c r="B37" s="9" t="s">
        <v>67</v>
      </c>
      <c r="C37" s="2" t="s">
        <v>42</v>
      </c>
      <c r="D37" s="2" t="s">
        <v>42</v>
      </c>
      <c r="E37" s="2" t="s">
        <v>42</v>
      </c>
      <c r="F37" s="2">
        <f t="shared" si="0"/>
        <v>0</v>
      </c>
      <c r="G37" s="2" t="s">
        <v>42</v>
      </c>
      <c r="H37" s="2" t="s">
        <v>42</v>
      </c>
      <c r="I37" s="2">
        <v>0</v>
      </c>
      <c r="J37" s="2">
        <f>I37+[1]ANTAI!J32</f>
        <v>0</v>
      </c>
      <c r="K37" s="2">
        <f t="shared" si="2"/>
        <v>0</v>
      </c>
      <c r="L37" s="2" t="s">
        <v>42</v>
      </c>
      <c r="M37" s="2" t="s">
        <v>42</v>
      </c>
      <c r="N37" s="2" t="s">
        <v>42</v>
      </c>
      <c r="O37" s="2" t="s">
        <v>42</v>
      </c>
      <c r="P37" s="2" t="s">
        <v>42</v>
      </c>
      <c r="Q37" s="3">
        <v>0</v>
      </c>
      <c r="R37" s="16">
        <f t="shared" si="1"/>
        <v>0</v>
      </c>
    </row>
    <row r="38" spans="1:18" x14ac:dyDescent="0.25">
      <c r="A38" s="8" t="s">
        <v>99</v>
      </c>
      <c r="B38" s="9" t="s">
        <v>100</v>
      </c>
      <c r="C38" s="2" t="s">
        <v>42</v>
      </c>
      <c r="D38" s="2" t="s">
        <v>42</v>
      </c>
      <c r="E38" s="2" t="s">
        <v>42</v>
      </c>
      <c r="F38" s="2">
        <f t="shared" si="0"/>
        <v>0</v>
      </c>
      <c r="G38" s="2" t="s">
        <v>42</v>
      </c>
      <c r="H38" s="2" t="s">
        <v>42</v>
      </c>
      <c r="I38" s="2">
        <v>0</v>
      </c>
      <c r="J38" s="2">
        <f>I38+[1]ANTAI!J33</f>
        <v>0</v>
      </c>
      <c r="K38" s="2">
        <f t="shared" si="2"/>
        <v>0</v>
      </c>
      <c r="L38" s="2" t="s">
        <v>42</v>
      </c>
      <c r="M38" s="2" t="s">
        <v>42</v>
      </c>
      <c r="N38" s="2" t="s">
        <v>42</v>
      </c>
      <c r="O38" s="2" t="s">
        <v>42</v>
      </c>
      <c r="P38" s="2" t="s">
        <v>42</v>
      </c>
      <c r="Q38" s="3">
        <v>0</v>
      </c>
      <c r="R38" s="16">
        <f t="shared" si="1"/>
        <v>0</v>
      </c>
    </row>
    <row r="39" spans="1:18" x14ac:dyDescent="0.25">
      <c r="A39" s="8" t="s">
        <v>101</v>
      </c>
      <c r="B39" s="9" t="s">
        <v>102</v>
      </c>
      <c r="C39" s="2" t="s">
        <v>42</v>
      </c>
      <c r="D39" s="2" t="s">
        <v>42</v>
      </c>
      <c r="E39" s="2" t="s">
        <v>42</v>
      </c>
      <c r="F39" s="2">
        <f t="shared" si="0"/>
        <v>0</v>
      </c>
      <c r="G39" s="2" t="s">
        <v>42</v>
      </c>
      <c r="H39" s="2" t="s">
        <v>42</v>
      </c>
      <c r="I39" s="2">
        <v>0</v>
      </c>
      <c r="J39" s="2">
        <f>I39+[1]ANTAI!J34</f>
        <v>0</v>
      </c>
      <c r="K39" s="2">
        <f t="shared" si="2"/>
        <v>0</v>
      </c>
      <c r="L39" s="2" t="s">
        <v>42</v>
      </c>
      <c r="M39" s="2" t="s">
        <v>42</v>
      </c>
      <c r="N39" s="2" t="s">
        <v>42</v>
      </c>
      <c r="O39" s="2" t="s">
        <v>42</v>
      </c>
      <c r="P39" s="2" t="s">
        <v>42</v>
      </c>
      <c r="Q39" s="3">
        <v>0</v>
      </c>
      <c r="R39" s="16">
        <f t="shared" si="1"/>
        <v>0</v>
      </c>
    </row>
    <row r="40" spans="1:18" x14ac:dyDescent="0.25">
      <c r="A40" s="8" t="s">
        <v>103</v>
      </c>
      <c r="B40" s="9" t="s">
        <v>83</v>
      </c>
      <c r="C40" s="2" t="s">
        <v>42</v>
      </c>
      <c r="D40" s="2" t="s">
        <v>42</v>
      </c>
      <c r="E40" s="2" t="s">
        <v>42</v>
      </c>
      <c r="F40" s="2">
        <f t="shared" si="0"/>
        <v>0</v>
      </c>
      <c r="G40" s="2" t="s">
        <v>42</v>
      </c>
      <c r="H40" s="2" t="s">
        <v>42</v>
      </c>
      <c r="I40" s="2">
        <v>0</v>
      </c>
      <c r="J40" s="2">
        <f>I40+[1]ANTAI!J35</f>
        <v>0</v>
      </c>
      <c r="K40" s="2">
        <f t="shared" si="2"/>
        <v>0</v>
      </c>
      <c r="L40" s="2" t="s">
        <v>42</v>
      </c>
      <c r="M40" s="2" t="s">
        <v>42</v>
      </c>
      <c r="N40" s="2" t="s">
        <v>42</v>
      </c>
      <c r="O40" s="2" t="s">
        <v>42</v>
      </c>
      <c r="P40" s="2" t="s">
        <v>42</v>
      </c>
      <c r="Q40" s="3">
        <v>0</v>
      </c>
      <c r="R40" s="16">
        <f t="shared" si="1"/>
        <v>0</v>
      </c>
    </row>
    <row r="41" spans="1:18" x14ac:dyDescent="0.25">
      <c r="A41" s="8" t="s">
        <v>20</v>
      </c>
      <c r="B41" s="9" t="s">
        <v>104</v>
      </c>
      <c r="C41" s="2" t="s">
        <v>42</v>
      </c>
      <c r="D41" s="2" t="s">
        <v>42</v>
      </c>
      <c r="E41" s="2" t="s">
        <v>42</v>
      </c>
      <c r="F41" s="2">
        <f t="shared" si="0"/>
        <v>0</v>
      </c>
      <c r="G41" s="2" t="s">
        <v>42</v>
      </c>
      <c r="H41" s="2" t="s">
        <v>42</v>
      </c>
      <c r="I41" s="2">
        <v>0</v>
      </c>
      <c r="J41" s="2">
        <f>I41+[1]ANTAI!J36</f>
        <v>0</v>
      </c>
      <c r="K41" s="2">
        <f t="shared" si="2"/>
        <v>0</v>
      </c>
      <c r="L41" s="2" t="s">
        <v>42</v>
      </c>
      <c r="M41" s="2" t="s">
        <v>42</v>
      </c>
      <c r="N41" s="2" t="s">
        <v>42</v>
      </c>
      <c r="O41" s="2" t="s">
        <v>42</v>
      </c>
      <c r="P41" s="2" t="s">
        <v>42</v>
      </c>
      <c r="Q41" s="3">
        <v>0</v>
      </c>
      <c r="R41" s="16">
        <f t="shared" si="1"/>
        <v>0</v>
      </c>
    </row>
    <row r="42" spans="1:18" x14ac:dyDescent="0.25">
      <c r="A42" s="8" t="s">
        <v>105</v>
      </c>
      <c r="B42" s="9" t="s">
        <v>106</v>
      </c>
      <c r="C42" s="2" t="s">
        <v>42</v>
      </c>
      <c r="D42" s="2" t="s">
        <v>42</v>
      </c>
      <c r="E42" s="2" t="s">
        <v>42</v>
      </c>
      <c r="F42" s="2">
        <f t="shared" si="0"/>
        <v>0</v>
      </c>
      <c r="G42" s="2" t="s">
        <v>42</v>
      </c>
      <c r="H42" s="2" t="s">
        <v>42</v>
      </c>
      <c r="I42" s="2">
        <v>0</v>
      </c>
      <c r="J42" s="2">
        <f>I42+[1]ANTAI!J37</f>
        <v>0</v>
      </c>
      <c r="K42" s="2">
        <f t="shared" si="2"/>
        <v>0</v>
      </c>
      <c r="L42" s="2" t="s">
        <v>42</v>
      </c>
      <c r="M42" s="2" t="s">
        <v>42</v>
      </c>
      <c r="N42" s="2" t="s">
        <v>42</v>
      </c>
      <c r="O42" s="2" t="s">
        <v>42</v>
      </c>
      <c r="P42" s="2" t="s">
        <v>42</v>
      </c>
      <c r="Q42" s="3">
        <v>0</v>
      </c>
      <c r="R42" s="16">
        <f t="shared" si="1"/>
        <v>0</v>
      </c>
    </row>
    <row r="43" spans="1:18" x14ac:dyDescent="0.25">
      <c r="A43" s="8" t="s">
        <v>107</v>
      </c>
      <c r="B43" s="9" t="s">
        <v>108</v>
      </c>
      <c r="C43" s="2" t="s">
        <v>42</v>
      </c>
      <c r="D43" s="2" t="s">
        <v>42</v>
      </c>
      <c r="E43" s="2" t="s">
        <v>42</v>
      </c>
      <c r="F43" s="2">
        <f t="shared" si="0"/>
        <v>0</v>
      </c>
      <c r="G43" s="2" t="s">
        <v>42</v>
      </c>
      <c r="H43" s="2" t="s">
        <v>42</v>
      </c>
      <c r="I43" s="2">
        <v>0</v>
      </c>
      <c r="J43" s="2">
        <f>I43+[1]ANTAI!J38</f>
        <v>0</v>
      </c>
      <c r="K43" s="2">
        <f t="shared" si="2"/>
        <v>0</v>
      </c>
      <c r="L43" s="2" t="s">
        <v>42</v>
      </c>
      <c r="M43" s="2" t="s">
        <v>42</v>
      </c>
      <c r="N43" s="2" t="s">
        <v>42</v>
      </c>
      <c r="O43" s="2" t="s">
        <v>42</v>
      </c>
      <c r="P43" s="2" t="s">
        <v>42</v>
      </c>
      <c r="Q43" s="3">
        <v>0</v>
      </c>
      <c r="R43" s="16">
        <f t="shared" si="1"/>
        <v>0</v>
      </c>
    </row>
    <row r="44" spans="1:18" x14ac:dyDescent="0.25">
      <c r="A44" s="8" t="s">
        <v>109</v>
      </c>
      <c r="B44" s="9" t="s">
        <v>110</v>
      </c>
      <c r="C44" s="2" t="s">
        <v>42</v>
      </c>
      <c r="D44" s="2" t="s">
        <v>42</v>
      </c>
      <c r="E44" s="2" t="s">
        <v>42</v>
      </c>
      <c r="F44" s="2">
        <f t="shared" si="0"/>
        <v>0</v>
      </c>
      <c r="G44" s="2" t="s">
        <v>42</v>
      </c>
      <c r="H44" s="2" t="s">
        <v>42</v>
      </c>
      <c r="I44" s="2">
        <v>0</v>
      </c>
      <c r="J44" s="2">
        <f>I44+[1]ANTAI!J39</f>
        <v>0</v>
      </c>
      <c r="K44" s="2">
        <f t="shared" si="2"/>
        <v>0</v>
      </c>
      <c r="L44" s="2" t="s">
        <v>42</v>
      </c>
      <c r="M44" s="2" t="s">
        <v>42</v>
      </c>
      <c r="N44" s="2" t="s">
        <v>42</v>
      </c>
      <c r="O44" s="2" t="s">
        <v>42</v>
      </c>
      <c r="P44" s="2" t="s">
        <v>42</v>
      </c>
      <c r="Q44" s="3">
        <v>0</v>
      </c>
      <c r="R44" s="16">
        <f t="shared" si="1"/>
        <v>0</v>
      </c>
    </row>
    <row r="45" spans="1:18" x14ac:dyDescent="0.25">
      <c r="A45" s="8" t="s">
        <v>111</v>
      </c>
      <c r="B45" s="9" t="s">
        <v>112</v>
      </c>
      <c r="C45" s="2" t="s">
        <v>42</v>
      </c>
      <c r="D45" s="2" t="s">
        <v>42</v>
      </c>
      <c r="E45" s="2" t="s">
        <v>42</v>
      </c>
      <c r="F45" s="2">
        <f t="shared" si="0"/>
        <v>0</v>
      </c>
      <c r="G45" s="2" t="s">
        <v>42</v>
      </c>
      <c r="H45" s="2" t="s">
        <v>42</v>
      </c>
      <c r="I45" s="2">
        <v>0</v>
      </c>
      <c r="J45" s="2">
        <f>I45+[1]ANTAI!J40</f>
        <v>0</v>
      </c>
      <c r="K45" s="2">
        <f t="shared" si="2"/>
        <v>0</v>
      </c>
      <c r="L45" s="2" t="s">
        <v>42</v>
      </c>
      <c r="M45" s="2" t="s">
        <v>42</v>
      </c>
      <c r="N45" s="2" t="s">
        <v>42</v>
      </c>
      <c r="O45" s="2" t="s">
        <v>42</v>
      </c>
      <c r="P45" s="2" t="s">
        <v>42</v>
      </c>
      <c r="Q45" s="3">
        <v>0</v>
      </c>
      <c r="R45" s="16">
        <f t="shared" si="1"/>
        <v>0</v>
      </c>
    </row>
    <row r="46" spans="1:18" x14ac:dyDescent="0.25">
      <c r="A46" s="8" t="s">
        <v>113</v>
      </c>
      <c r="B46" s="9" t="s">
        <v>114</v>
      </c>
      <c r="C46" s="2" t="s">
        <v>42</v>
      </c>
      <c r="D46" s="2" t="s">
        <v>42</v>
      </c>
      <c r="E46" s="2" t="s">
        <v>42</v>
      </c>
      <c r="F46" s="2">
        <f t="shared" si="0"/>
        <v>0</v>
      </c>
      <c r="G46" s="2" t="s">
        <v>42</v>
      </c>
      <c r="H46" s="2" t="s">
        <v>42</v>
      </c>
      <c r="I46" s="2">
        <v>0</v>
      </c>
      <c r="J46" s="2">
        <f>I46+[1]ANTAI!J41</f>
        <v>0</v>
      </c>
      <c r="K46" s="2">
        <f t="shared" si="2"/>
        <v>0</v>
      </c>
      <c r="L46" s="2" t="s">
        <v>42</v>
      </c>
      <c r="M46" s="2" t="s">
        <v>42</v>
      </c>
      <c r="N46" s="2" t="s">
        <v>42</v>
      </c>
      <c r="O46" s="2" t="s">
        <v>42</v>
      </c>
      <c r="P46" s="2" t="s">
        <v>42</v>
      </c>
      <c r="Q46" s="3">
        <v>0</v>
      </c>
      <c r="R46" s="16">
        <f t="shared" si="1"/>
        <v>0</v>
      </c>
    </row>
    <row r="47" spans="1:18" x14ac:dyDescent="0.25">
      <c r="A47" s="8" t="s">
        <v>115</v>
      </c>
      <c r="B47" s="9" t="s">
        <v>116</v>
      </c>
      <c r="C47" s="2" t="s">
        <v>42</v>
      </c>
      <c r="D47" s="2" t="s">
        <v>42</v>
      </c>
      <c r="E47" s="2" t="s">
        <v>42</v>
      </c>
      <c r="F47" s="2">
        <f t="shared" si="0"/>
        <v>0</v>
      </c>
      <c r="G47" s="2" t="s">
        <v>42</v>
      </c>
      <c r="H47" s="2" t="s">
        <v>42</v>
      </c>
      <c r="I47" s="2">
        <v>0</v>
      </c>
      <c r="J47" s="2">
        <f>I47+[1]ANTAI!J42</f>
        <v>0</v>
      </c>
      <c r="K47" s="2">
        <f t="shared" si="2"/>
        <v>0</v>
      </c>
      <c r="L47" s="2" t="s">
        <v>42</v>
      </c>
      <c r="M47" s="2" t="s">
        <v>42</v>
      </c>
      <c r="N47" s="2" t="s">
        <v>42</v>
      </c>
      <c r="O47" s="2" t="s">
        <v>42</v>
      </c>
      <c r="P47" s="2" t="s">
        <v>42</v>
      </c>
      <c r="Q47" s="3">
        <v>0</v>
      </c>
      <c r="R47" s="16">
        <f t="shared" si="1"/>
        <v>0</v>
      </c>
    </row>
    <row r="48" spans="1:18" x14ac:dyDescent="0.25">
      <c r="A48" s="8" t="s">
        <v>117</v>
      </c>
      <c r="B48" s="9" t="s">
        <v>118</v>
      </c>
      <c r="C48" s="2" t="s">
        <v>42</v>
      </c>
      <c r="D48" s="2" t="s">
        <v>42</v>
      </c>
      <c r="E48" s="2" t="s">
        <v>42</v>
      </c>
      <c r="F48" s="2">
        <f t="shared" si="0"/>
        <v>0</v>
      </c>
      <c r="G48" s="2" t="s">
        <v>42</v>
      </c>
      <c r="H48" s="2" t="s">
        <v>42</v>
      </c>
      <c r="I48" s="2">
        <v>0</v>
      </c>
      <c r="J48" s="2">
        <f>I48+[1]ANTAI!J43</f>
        <v>0</v>
      </c>
      <c r="K48" s="2">
        <f t="shared" si="2"/>
        <v>0</v>
      </c>
      <c r="L48" s="2" t="s">
        <v>42</v>
      </c>
      <c r="M48" s="2" t="s">
        <v>42</v>
      </c>
      <c r="N48" s="2" t="s">
        <v>42</v>
      </c>
      <c r="O48" s="2" t="s">
        <v>42</v>
      </c>
      <c r="P48" s="2" t="s">
        <v>42</v>
      </c>
      <c r="Q48" s="3">
        <v>0</v>
      </c>
      <c r="R48" s="16">
        <f t="shared" si="1"/>
        <v>0</v>
      </c>
    </row>
    <row r="49" spans="1:18" x14ac:dyDescent="0.25">
      <c r="A49" s="8" t="s">
        <v>119</v>
      </c>
      <c r="B49" s="9" t="s">
        <v>120</v>
      </c>
      <c r="C49" s="2" t="s">
        <v>42</v>
      </c>
      <c r="D49" s="2" t="s">
        <v>42</v>
      </c>
      <c r="E49" s="2" t="s">
        <v>42</v>
      </c>
      <c r="F49" s="2">
        <f t="shared" si="0"/>
        <v>0</v>
      </c>
      <c r="G49" s="2" t="s">
        <v>42</v>
      </c>
      <c r="H49" s="2" t="s">
        <v>42</v>
      </c>
      <c r="I49" s="2">
        <v>0</v>
      </c>
      <c r="J49" s="2">
        <f>I49+[1]ANTAI!J44</f>
        <v>0</v>
      </c>
      <c r="K49" s="2">
        <f t="shared" si="2"/>
        <v>0</v>
      </c>
      <c r="L49" s="2" t="s">
        <v>42</v>
      </c>
      <c r="M49" s="2" t="s">
        <v>42</v>
      </c>
      <c r="N49" s="2" t="s">
        <v>42</v>
      </c>
      <c r="O49" s="2" t="s">
        <v>42</v>
      </c>
      <c r="P49" s="2" t="s">
        <v>42</v>
      </c>
      <c r="Q49" s="3">
        <v>0</v>
      </c>
      <c r="R49" s="16">
        <f t="shared" si="1"/>
        <v>0</v>
      </c>
    </row>
    <row r="50" spans="1:18" x14ac:dyDescent="0.25">
      <c r="A50" s="8" t="s">
        <v>121</v>
      </c>
      <c r="B50" s="9" t="s">
        <v>122</v>
      </c>
      <c r="C50" s="2" t="s">
        <v>42</v>
      </c>
      <c r="D50" s="2" t="s">
        <v>42</v>
      </c>
      <c r="E50" s="2" t="s">
        <v>42</v>
      </c>
      <c r="F50" s="2">
        <f t="shared" si="0"/>
        <v>0</v>
      </c>
      <c r="G50" s="2" t="s">
        <v>42</v>
      </c>
      <c r="H50" s="2" t="s">
        <v>42</v>
      </c>
      <c r="I50" s="2">
        <v>0</v>
      </c>
      <c r="J50" s="2">
        <f>I50+[1]ANTAI!J45</f>
        <v>0</v>
      </c>
      <c r="K50" s="2">
        <f t="shared" si="2"/>
        <v>0</v>
      </c>
      <c r="L50" s="2" t="s">
        <v>42</v>
      </c>
      <c r="M50" s="2" t="s">
        <v>42</v>
      </c>
      <c r="N50" s="2" t="s">
        <v>42</v>
      </c>
      <c r="O50" s="2" t="s">
        <v>42</v>
      </c>
      <c r="P50" s="2" t="s">
        <v>42</v>
      </c>
      <c r="Q50" s="3">
        <v>0</v>
      </c>
      <c r="R50" s="16">
        <f t="shared" si="1"/>
        <v>0</v>
      </c>
    </row>
    <row r="51" spans="1:18" x14ac:dyDescent="0.25">
      <c r="A51" s="8" t="s">
        <v>123</v>
      </c>
      <c r="B51" s="9" t="s">
        <v>124</v>
      </c>
      <c r="C51" s="2" t="s">
        <v>42</v>
      </c>
      <c r="D51" s="2" t="s">
        <v>42</v>
      </c>
      <c r="E51" s="2" t="s">
        <v>42</v>
      </c>
      <c r="F51" s="2">
        <f t="shared" si="0"/>
        <v>0</v>
      </c>
      <c r="G51" s="2" t="s">
        <v>42</v>
      </c>
      <c r="H51" s="2" t="s">
        <v>42</v>
      </c>
      <c r="I51" s="2">
        <v>0</v>
      </c>
      <c r="J51" s="2">
        <f>I51+[1]ANTAI!J46</f>
        <v>0</v>
      </c>
      <c r="K51" s="2">
        <f t="shared" si="2"/>
        <v>0</v>
      </c>
      <c r="L51" s="2" t="s">
        <v>42</v>
      </c>
      <c r="M51" s="2" t="s">
        <v>42</v>
      </c>
      <c r="N51" s="2" t="s">
        <v>42</v>
      </c>
      <c r="O51" s="2" t="s">
        <v>42</v>
      </c>
      <c r="P51" s="2" t="s">
        <v>42</v>
      </c>
      <c r="Q51" s="3">
        <v>0</v>
      </c>
      <c r="R51" s="16">
        <f t="shared" si="1"/>
        <v>0</v>
      </c>
    </row>
    <row r="52" spans="1:18" x14ac:dyDescent="0.25">
      <c r="A52" s="8" t="s">
        <v>125</v>
      </c>
      <c r="B52" s="9" t="s">
        <v>126</v>
      </c>
      <c r="C52" s="2">
        <v>2000</v>
      </c>
      <c r="D52" s="2" t="s">
        <v>42</v>
      </c>
      <c r="E52" s="2" t="s">
        <v>42</v>
      </c>
      <c r="F52" s="2">
        <f t="shared" si="0"/>
        <v>2000</v>
      </c>
      <c r="G52" s="2" t="s">
        <v>42</v>
      </c>
      <c r="H52" s="2" t="s">
        <v>42</v>
      </c>
      <c r="I52" s="2">
        <v>0</v>
      </c>
      <c r="J52" s="2">
        <f>I52+[1]ANTAI!J47</f>
        <v>1367.48</v>
      </c>
      <c r="K52" s="2">
        <f t="shared" si="2"/>
        <v>632.52</v>
      </c>
      <c r="L52" s="2" t="s">
        <v>42</v>
      </c>
      <c r="M52" s="2" t="s">
        <v>42</v>
      </c>
      <c r="N52" s="2" t="s">
        <v>42</v>
      </c>
      <c r="O52" s="2" t="s">
        <v>42</v>
      </c>
      <c r="P52" s="2" t="s">
        <v>42</v>
      </c>
      <c r="Q52" s="3">
        <f>J52*100%/F52</f>
        <v>0.68374000000000001</v>
      </c>
      <c r="R52" s="16">
        <f t="shared" si="1"/>
        <v>0.68374000000000001</v>
      </c>
    </row>
    <row r="53" spans="1:18" x14ac:dyDescent="0.25">
      <c r="A53" s="8" t="s">
        <v>127</v>
      </c>
      <c r="B53" s="9" t="s">
        <v>128</v>
      </c>
      <c r="C53" s="2" t="s">
        <v>42</v>
      </c>
      <c r="D53" s="2" t="s">
        <v>42</v>
      </c>
      <c r="E53" s="2" t="s">
        <v>42</v>
      </c>
      <c r="F53" s="2">
        <f t="shared" si="0"/>
        <v>0</v>
      </c>
      <c r="G53" s="2" t="s">
        <v>42</v>
      </c>
      <c r="H53" s="2" t="s">
        <v>42</v>
      </c>
      <c r="I53" s="2">
        <v>0</v>
      </c>
      <c r="J53" s="2">
        <f>I53+[1]ANTAI!J48</f>
        <v>0</v>
      </c>
      <c r="K53" s="2">
        <f t="shared" si="2"/>
        <v>0</v>
      </c>
      <c r="L53" s="2" t="s">
        <v>42</v>
      </c>
      <c r="M53" s="2" t="s">
        <v>42</v>
      </c>
      <c r="N53" s="2" t="s">
        <v>42</v>
      </c>
      <c r="O53" s="2" t="s">
        <v>42</v>
      </c>
      <c r="P53" s="2" t="s">
        <v>42</v>
      </c>
      <c r="Q53" s="3">
        <v>0</v>
      </c>
      <c r="R53" s="16">
        <f t="shared" si="1"/>
        <v>0</v>
      </c>
    </row>
    <row r="54" spans="1:18" x14ac:dyDescent="0.25">
      <c r="A54" s="8" t="s">
        <v>129</v>
      </c>
      <c r="B54" s="9" t="s">
        <v>130</v>
      </c>
      <c r="C54" s="2" t="s">
        <v>42</v>
      </c>
      <c r="D54" s="2" t="s">
        <v>42</v>
      </c>
      <c r="E54" s="2" t="s">
        <v>42</v>
      </c>
      <c r="F54" s="2">
        <f t="shared" si="0"/>
        <v>0</v>
      </c>
      <c r="G54" s="2" t="s">
        <v>42</v>
      </c>
      <c r="H54" s="2" t="s">
        <v>42</v>
      </c>
      <c r="I54" s="2">
        <v>0</v>
      </c>
      <c r="J54" s="2">
        <f>I54+[1]ANTAI!J49</f>
        <v>0</v>
      </c>
      <c r="K54" s="2">
        <f t="shared" si="2"/>
        <v>0</v>
      </c>
      <c r="L54" s="2" t="s">
        <v>42</v>
      </c>
      <c r="M54" s="2" t="s">
        <v>42</v>
      </c>
      <c r="N54" s="2" t="s">
        <v>42</v>
      </c>
      <c r="O54" s="2" t="s">
        <v>42</v>
      </c>
      <c r="P54" s="2" t="s">
        <v>42</v>
      </c>
      <c r="Q54" s="3">
        <v>0</v>
      </c>
      <c r="R54" s="16">
        <f t="shared" si="1"/>
        <v>0</v>
      </c>
    </row>
    <row r="55" spans="1:18" x14ac:dyDescent="0.25">
      <c r="A55" s="8" t="s">
        <v>131</v>
      </c>
      <c r="B55" s="9" t="s">
        <v>132</v>
      </c>
      <c r="C55" s="2">
        <v>20000</v>
      </c>
      <c r="D55" s="2" t="s">
        <v>42</v>
      </c>
      <c r="E55" s="2" t="s">
        <v>42</v>
      </c>
      <c r="F55" s="2">
        <f t="shared" si="0"/>
        <v>20000</v>
      </c>
      <c r="G55" s="2" t="s">
        <v>42</v>
      </c>
      <c r="H55" s="2" t="s">
        <v>42</v>
      </c>
      <c r="I55" s="2">
        <v>0</v>
      </c>
      <c r="J55" s="2">
        <f>I55+[1]ANTAI!J50</f>
        <v>13670.85</v>
      </c>
      <c r="K55" s="2">
        <f t="shared" si="2"/>
        <v>6329.15</v>
      </c>
      <c r="L55" s="2" t="s">
        <v>42</v>
      </c>
      <c r="M55" s="2" t="s">
        <v>42</v>
      </c>
      <c r="N55" s="2" t="s">
        <v>42</v>
      </c>
      <c r="O55" s="2" t="s">
        <v>42</v>
      </c>
      <c r="P55" s="2" t="s">
        <v>42</v>
      </c>
      <c r="Q55" s="3">
        <f>J55*100%/F55</f>
        <v>0.68354250000000005</v>
      </c>
      <c r="R55" s="16">
        <f t="shared" si="1"/>
        <v>0.68354250000000005</v>
      </c>
    </row>
    <row r="56" spans="1:18" x14ac:dyDescent="0.25">
      <c r="A56" s="8" t="s">
        <v>4</v>
      </c>
      <c r="B56" s="9" t="s">
        <v>133</v>
      </c>
      <c r="C56" s="2">
        <f>2800+25000+2500</f>
        <v>30300</v>
      </c>
      <c r="D56" s="2" t="s">
        <v>42</v>
      </c>
      <c r="E56" s="2" t="s">
        <v>42</v>
      </c>
      <c r="F56" s="2">
        <f t="shared" si="0"/>
        <v>30300</v>
      </c>
      <c r="G56" s="2" t="s">
        <v>42</v>
      </c>
      <c r="H56" s="2" t="s">
        <v>42</v>
      </c>
      <c r="I56" s="2">
        <v>224.36</v>
      </c>
      <c r="J56" s="2">
        <f>I56+[1]ANTAI!J51</f>
        <v>15229.51</v>
      </c>
      <c r="K56" s="2">
        <f t="shared" si="2"/>
        <v>15070.49</v>
      </c>
      <c r="L56" s="2" t="s">
        <v>42</v>
      </c>
      <c r="M56" s="2" t="s">
        <v>42</v>
      </c>
      <c r="N56" s="2" t="s">
        <v>42</v>
      </c>
      <c r="O56" s="2" t="s">
        <v>42</v>
      </c>
      <c r="P56" s="2" t="s">
        <v>42</v>
      </c>
      <c r="Q56" s="3">
        <f>J56*100%/F56</f>
        <v>0.50262409240924089</v>
      </c>
      <c r="R56" s="16">
        <f t="shared" si="1"/>
        <v>0.50262409240924089</v>
      </c>
    </row>
    <row r="57" spans="1:18" x14ac:dyDescent="0.25">
      <c r="A57" s="8" t="s">
        <v>134</v>
      </c>
      <c r="B57" s="9" t="s">
        <v>135</v>
      </c>
      <c r="C57" s="2" t="s">
        <v>42</v>
      </c>
      <c r="D57" s="2" t="s">
        <v>42</v>
      </c>
      <c r="E57" s="2" t="s">
        <v>42</v>
      </c>
      <c r="F57" s="2">
        <f t="shared" si="0"/>
        <v>0</v>
      </c>
      <c r="G57" s="2" t="s">
        <v>42</v>
      </c>
      <c r="H57" s="2" t="s">
        <v>42</v>
      </c>
      <c r="I57" s="2">
        <v>0</v>
      </c>
      <c r="J57" s="2">
        <f>I57+[1]ANTAI!J52</f>
        <v>0</v>
      </c>
      <c r="K57" s="2">
        <f t="shared" si="2"/>
        <v>0</v>
      </c>
      <c r="L57" s="2" t="s">
        <v>42</v>
      </c>
      <c r="M57" s="2" t="s">
        <v>42</v>
      </c>
      <c r="N57" s="2" t="s">
        <v>42</v>
      </c>
      <c r="O57" s="2" t="s">
        <v>42</v>
      </c>
      <c r="P57" s="2" t="s">
        <v>42</v>
      </c>
      <c r="Q57" s="3">
        <v>0</v>
      </c>
      <c r="R57" s="16">
        <f t="shared" si="1"/>
        <v>0</v>
      </c>
    </row>
    <row r="58" spans="1:18" x14ac:dyDescent="0.25">
      <c r="A58" s="8" t="s">
        <v>136</v>
      </c>
      <c r="B58" s="9" t="s">
        <v>137</v>
      </c>
      <c r="C58" s="2" t="s">
        <v>42</v>
      </c>
      <c r="D58" s="2" t="s">
        <v>42</v>
      </c>
      <c r="E58" s="2" t="s">
        <v>42</v>
      </c>
      <c r="F58" s="2">
        <f t="shared" si="0"/>
        <v>0</v>
      </c>
      <c r="G58" s="2" t="s">
        <v>42</v>
      </c>
      <c r="H58" s="2" t="s">
        <v>42</v>
      </c>
      <c r="I58" s="2">
        <v>0</v>
      </c>
      <c r="J58" s="2">
        <f>I58+[1]ANTAI!J53</f>
        <v>0</v>
      </c>
      <c r="K58" s="2">
        <f t="shared" si="2"/>
        <v>0</v>
      </c>
      <c r="L58" s="2" t="s">
        <v>42</v>
      </c>
      <c r="M58" s="2" t="s">
        <v>42</v>
      </c>
      <c r="N58" s="2" t="s">
        <v>42</v>
      </c>
      <c r="O58" s="2" t="s">
        <v>42</v>
      </c>
      <c r="P58" s="2" t="s">
        <v>42</v>
      </c>
      <c r="Q58" s="3">
        <v>0</v>
      </c>
      <c r="R58" s="16">
        <f t="shared" si="1"/>
        <v>0</v>
      </c>
    </row>
    <row r="59" spans="1:18" x14ac:dyDescent="0.25">
      <c r="A59" s="8" t="s">
        <v>138</v>
      </c>
      <c r="B59" s="9" t="s">
        <v>139</v>
      </c>
      <c r="C59" s="2" t="s">
        <v>42</v>
      </c>
      <c r="D59" s="2" t="s">
        <v>42</v>
      </c>
      <c r="E59" s="2" t="s">
        <v>42</v>
      </c>
      <c r="F59" s="2">
        <f t="shared" si="0"/>
        <v>0</v>
      </c>
      <c r="G59" s="2" t="s">
        <v>42</v>
      </c>
      <c r="H59" s="2" t="s">
        <v>42</v>
      </c>
      <c r="I59" s="2">
        <v>0</v>
      </c>
      <c r="J59" s="2">
        <f>I59+[1]ANTAI!J54</f>
        <v>0</v>
      </c>
      <c r="K59" s="2">
        <f t="shared" si="2"/>
        <v>0</v>
      </c>
      <c r="L59" s="2" t="s">
        <v>42</v>
      </c>
      <c r="M59" s="2" t="s">
        <v>42</v>
      </c>
      <c r="N59" s="2" t="s">
        <v>42</v>
      </c>
      <c r="O59" s="2" t="s">
        <v>42</v>
      </c>
      <c r="P59" s="2" t="s">
        <v>42</v>
      </c>
      <c r="Q59" s="3">
        <v>0</v>
      </c>
      <c r="R59" s="16">
        <f t="shared" si="1"/>
        <v>0</v>
      </c>
    </row>
    <row r="60" spans="1:18" x14ac:dyDescent="0.25">
      <c r="A60" s="8" t="s">
        <v>19</v>
      </c>
      <c r="B60" s="9" t="s">
        <v>140</v>
      </c>
      <c r="C60" s="2">
        <f>200+200+2500+300</f>
        <v>3200</v>
      </c>
      <c r="D60" s="2">
        <v>3131.15</v>
      </c>
      <c r="E60" s="2">
        <v>0</v>
      </c>
      <c r="F60" s="2">
        <f t="shared" si="0"/>
        <v>6331.15</v>
      </c>
      <c r="G60" s="2" t="s">
        <v>42</v>
      </c>
      <c r="H60" s="2" t="s">
        <v>42</v>
      </c>
      <c r="I60" s="2">
        <v>5.08</v>
      </c>
      <c r="J60" s="2">
        <f>I60+[1]ANTAI!J55</f>
        <v>5829.07</v>
      </c>
      <c r="K60" s="2">
        <f t="shared" si="2"/>
        <v>502.07999999999993</v>
      </c>
      <c r="L60" s="2" t="s">
        <v>42</v>
      </c>
      <c r="M60" s="2" t="s">
        <v>42</v>
      </c>
      <c r="N60" s="2" t="s">
        <v>42</v>
      </c>
      <c r="O60" s="2" t="s">
        <v>42</v>
      </c>
      <c r="P60" s="2" t="s">
        <v>42</v>
      </c>
      <c r="Q60" s="3">
        <f>J60*100%/F60</f>
        <v>0.92069687181633664</v>
      </c>
      <c r="R60" s="16">
        <f t="shared" si="1"/>
        <v>0.92069687181633664</v>
      </c>
    </row>
    <row r="61" spans="1:18" x14ac:dyDescent="0.25">
      <c r="A61" s="8" t="s">
        <v>141</v>
      </c>
      <c r="B61" s="9" t="s">
        <v>142</v>
      </c>
      <c r="C61" s="2">
        <v>200</v>
      </c>
      <c r="D61" s="2" t="s">
        <v>42</v>
      </c>
      <c r="E61" s="2" t="s">
        <v>42</v>
      </c>
      <c r="F61" s="2">
        <f t="shared" si="0"/>
        <v>200</v>
      </c>
      <c r="G61" s="2" t="s">
        <v>42</v>
      </c>
      <c r="H61" s="2" t="s">
        <v>42</v>
      </c>
      <c r="I61" s="2">
        <v>0</v>
      </c>
      <c r="J61" s="2">
        <f>I61+[1]ANTAI!J56</f>
        <v>0</v>
      </c>
      <c r="K61" s="2">
        <f t="shared" si="2"/>
        <v>200</v>
      </c>
      <c r="L61" s="2" t="s">
        <v>42</v>
      </c>
      <c r="M61" s="2" t="s">
        <v>42</v>
      </c>
      <c r="N61" s="2" t="s">
        <v>42</v>
      </c>
      <c r="O61" s="2" t="s">
        <v>42</v>
      </c>
      <c r="P61" s="2" t="s">
        <v>42</v>
      </c>
      <c r="Q61" s="3">
        <v>0</v>
      </c>
      <c r="R61" s="16">
        <f t="shared" si="1"/>
        <v>0</v>
      </c>
    </row>
    <row r="62" spans="1:18" x14ac:dyDescent="0.25">
      <c r="A62" s="8" t="s">
        <v>143</v>
      </c>
      <c r="B62" s="9" t="s">
        <v>144</v>
      </c>
      <c r="C62" s="2" t="s">
        <v>42</v>
      </c>
      <c r="D62" s="2" t="s">
        <v>42</v>
      </c>
      <c r="E62" s="2" t="s">
        <v>42</v>
      </c>
      <c r="F62" s="2">
        <f t="shared" si="0"/>
        <v>0</v>
      </c>
      <c r="G62" s="2" t="s">
        <v>42</v>
      </c>
      <c r="H62" s="2" t="s">
        <v>42</v>
      </c>
      <c r="I62" s="2">
        <v>0</v>
      </c>
      <c r="J62" s="2">
        <f>I62+[1]ANTAI!J57</f>
        <v>0</v>
      </c>
      <c r="K62" s="2">
        <f t="shared" si="2"/>
        <v>0</v>
      </c>
      <c r="L62" s="2" t="s">
        <v>42</v>
      </c>
      <c r="M62" s="2" t="s">
        <v>42</v>
      </c>
      <c r="N62" s="2" t="s">
        <v>42</v>
      </c>
      <c r="O62" s="2" t="s">
        <v>42</v>
      </c>
      <c r="P62" s="2" t="s">
        <v>42</v>
      </c>
      <c r="Q62" s="3">
        <v>0</v>
      </c>
      <c r="R62" s="16">
        <f t="shared" si="1"/>
        <v>0</v>
      </c>
    </row>
    <row r="63" spans="1:18" x14ac:dyDescent="0.25">
      <c r="A63" s="8" t="s">
        <v>145</v>
      </c>
      <c r="B63" s="9" t="s">
        <v>146</v>
      </c>
      <c r="C63" s="2">
        <f>200+100</f>
        <v>300</v>
      </c>
      <c r="D63" s="2">
        <v>0</v>
      </c>
      <c r="E63" s="2">
        <v>100</v>
      </c>
      <c r="F63" s="2">
        <f t="shared" si="0"/>
        <v>200</v>
      </c>
      <c r="G63" s="2" t="s">
        <v>42</v>
      </c>
      <c r="H63" s="2" t="s">
        <v>42</v>
      </c>
      <c r="I63" s="2">
        <v>0</v>
      </c>
      <c r="J63" s="2">
        <f>I63+[1]ANTAI!J58</f>
        <v>0</v>
      </c>
      <c r="K63" s="2">
        <f t="shared" si="2"/>
        <v>200</v>
      </c>
      <c r="L63" s="2" t="s">
        <v>42</v>
      </c>
      <c r="M63" s="2" t="s">
        <v>42</v>
      </c>
      <c r="N63" s="2" t="s">
        <v>42</v>
      </c>
      <c r="O63" s="2" t="s">
        <v>42</v>
      </c>
      <c r="P63" s="2" t="s">
        <v>42</v>
      </c>
      <c r="Q63" s="3">
        <f>J63*100%/F63</f>
        <v>0</v>
      </c>
      <c r="R63" s="16">
        <f t="shared" si="1"/>
        <v>0</v>
      </c>
    </row>
    <row r="64" spans="1:18" x14ac:dyDescent="0.25">
      <c r="A64" s="8" t="s">
        <v>147</v>
      </c>
      <c r="B64" s="9" t="s">
        <v>148</v>
      </c>
      <c r="C64" s="2" t="s">
        <v>42</v>
      </c>
      <c r="D64" s="2" t="s">
        <v>42</v>
      </c>
      <c r="E64" s="2" t="s">
        <v>42</v>
      </c>
      <c r="F64" s="2">
        <f t="shared" si="0"/>
        <v>0</v>
      </c>
      <c r="G64" s="2" t="s">
        <v>42</v>
      </c>
      <c r="H64" s="2" t="s">
        <v>42</v>
      </c>
      <c r="I64" s="2">
        <v>0</v>
      </c>
      <c r="J64" s="2">
        <f>I64+[1]ANTAI!J59</f>
        <v>0</v>
      </c>
      <c r="K64" s="2">
        <f t="shared" si="2"/>
        <v>0</v>
      </c>
      <c r="L64" s="2" t="s">
        <v>42</v>
      </c>
      <c r="M64" s="2" t="s">
        <v>42</v>
      </c>
      <c r="N64" s="2" t="s">
        <v>42</v>
      </c>
      <c r="O64" s="2" t="s">
        <v>42</v>
      </c>
      <c r="P64" s="2" t="s">
        <v>42</v>
      </c>
      <c r="Q64" s="3">
        <v>0</v>
      </c>
      <c r="R64" s="16">
        <f t="shared" si="1"/>
        <v>0</v>
      </c>
    </row>
    <row r="65" spans="1:18" x14ac:dyDescent="0.25">
      <c r="A65" s="8" t="s">
        <v>149</v>
      </c>
      <c r="B65" s="9" t="s">
        <v>150</v>
      </c>
      <c r="C65" s="2">
        <v>0</v>
      </c>
      <c r="D65" s="2" t="s">
        <v>42</v>
      </c>
      <c r="E65" s="2" t="s">
        <v>42</v>
      </c>
      <c r="F65" s="2">
        <f t="shared" si="0"/>
        <v>0</v>
      </c>
      <c r="G65" s="2" t="s">
        <v>42</v>
      </c>
      <c r="H65" s="2" t="s">
        <v>42</v>
      </c>
      <c r="I65" s="2">
        <v>0</v>
      </c>
      <c r="J65" s="2">
        <f>I65+[1]ANTAI!J60</f>
        <v>0</v>
      </c>
      <c r="K65" s="2">
        <f t="shared" si="2"/>
        <v>0</v>
      </c>
      <c r="L65" s="2" t="s">
        <v>42</v>
      </c>
      <c r="M65" s="2" t="s">
        <v>42</v>
      </c>
      <c r="N65" s="2" t="s">
        <v>42</v>
      </c>
      <c r="O65" s="2" t="s">
        <v>42</v>
      </c>
      <c r="P65" s="2" t="s">
        <v>42</v>
      </c>
      <c r="Q65" s="3">
        <v>0</v>
      </c>
      <c r="R65" s="16">
        <f t="shared" si="1"/>
        <v>0</v>
      </c>
    </row>
    <row r="66" spans="1:18" x14ac:dyDescent="0.25">
      <c r="A66" s="8" t="s">
        <v>6</v>
      </c>
      <c r="B66" s="9" t="s">
        <v>151</v>
      </c>
      <c r="C66" s="2">
        <f>1000+2000+1000+75+100+300</f>
        <v>4475</v>
      </c>
      <c r="D66" s="2">
        <v>37</v>
      </c>
      <c r="E66" s="2">
        <v>59</v>
      </c>
      <c r="F66" s="2">
        <f t="shared" si="0"/>
        <v>4453</v>
      </c>
      <c r="G66" s="2" t="s">
        <v>42</v>
      </c>
      <c r="H66" s="2" t="s">
        <v>42</v>
      </c>
      <c r="I66" s="2">
        <v>0</v>
      </c>
      <c r="J66" s="2">
        <f>I66+[1]ANTAI!J61</f>
        <v>2343</v>
      </c>
      <c r="K66" s="2">
        <f t="shared" si="2"/>
        <v>2110</v>
      </c>
      <c r="L66" s="2" t="s">
        <v>42</v>
      </c>
      <c r="M66" s="2" t="s">
        <v>42</v>
      </c>
      <c r="N66" s="2" t="s">
        <v>42</v>
      </c>
      <c r="O66" s="2" t="s">
        <v>42</v>
      </c>
      <c r="P66" s="2" t="s">
        <v>42</v>
      </c>
      <c r="Q66" s="3">
        <f>J66*100%/F66</f>
        <v>0.52616213788457222</v>
      </c>
      <c r="R66" s="16">
        <f t="shared" si="1"/>
        <v>0.52616213788457222</v>
      </c>
    </row>
    <row r="67" spans="1:18" x14ac:dyDescent="0.25">
      <c r="A67" s="8" t="s">
        <v>152</v>
      </c>
      <c r="B67" s="9" t="s">
        <v>153</v>
      </c>
      <c r="C67" s="2">
        <f>500+500+100</f>
        <v>1100</v>
      </c>
      <c r="D67" s="2" t="s">
        <v>42</v>
      </c>
      <c r="E67" s="2">
        <v>37</v>
      </c>
      <c r="F67" s="2">
        <f t="shared" si="0"/>
        <v>1063</v>
      </c>
      <c r="G67" s="2" t="s">
        <v>42</v>
      </c>
      <c r="H67" s="2" t="s">
        <v>42</v>
      </c>
      <c r="I67" s="2">
        <v>0</v>
      </c>
      <c r="J67" s="2">
        <f>I67+[1]ANTAI!J62</f>
        <v>0</v>
      </c>
      <c r="K67" s="2">
        <f t="shared" si="2"/>
        <v>1063</v>
      </c>
      <c r="L67" s="2" t="s">
        <v>42</v>
      </c>
      <c r="M67" s="2" t="s">
        <v>42</v>
      </c>
      <c r="N67" s="2" t="s">
        <v>42</v>
      </c>
      <c r="O67" s="2" t="s">
        <v>42</v>
      </c>
      <c r="P67" s="2" t="s">
        <v>42</v>
      </c>
      <c r="Q67" s="3">
        <f>J67*100%/F67</f>
        <v>0</v>
      </c>
      <c r="R67" s="16">
        <f t="shared" si="1"/>
        <v>0</v>
      </c>
    </row>
    <row r="68" spans="1:18" x14ac:dyDescent="0.25">
      <c r="A68" s="8" t="s">
        <v>154</v>
      </c>
      <c r="B68" s="9" t="s">
        <v>155</v>
      </c>
      <c r="C68" s="2">
        <f>500</f>
        <v>500</v>
      </c>
      <c r="D68" s="2" t="s">
        <v>42</v>
      </c>
      <c r="E68" s="2">
        <v>367.28</v>
      </c>
      <c r="F68" s="2">
        <f t="shared" si="0"/>
        <v>132.72000000000003</v>
      </c>
      <c r="G68" s="2" t="s">
        <v>42</v>
      </c>
      <c r="H68" s="2" t="s">
        <v>42</v>
      </c>
      <c r="I68" s="2">
        <v>0</v>
      </c>
      <c r="J68" s="2">
        <f>I68+[1]ANTAI!J63</f>
        <v>28</v>
      </c>
      <c r="K68" s="2">
        <f t="shared" si="2"/>
        <v>104.72000000000003</v>
      </c>
      <c r="L68" s="2" t="s">
        <v>42</v>
      </c>
      <c r="M68" s="2" t="s">
        <v>42</v>
      </c>
      <c r="N68" s="2" t="s">
        <v>42</v>
      </c>
      <c r="O68" s="2" t="s">
        <v>42</v>
      </c>
      <c r="P68" s="2" t="s">
        <v>42</v>
      </c>
      <c r="Q68" s="3">
        <f>J68*100%/F68</f>
        <v>0.21097046413502105</v>
      </c>
      <c r="R68" s="16">
        <f t="shared" si="1"/>
        <v>0.21097046413502105</v>
      </c>
    </row>
    <row r="69" spans="1:18" x14ac:dyDescent="0.25">
      <c r="A69" s="8" t="s">
        <v>156</v>
      </c>
      <c r="B69" s="9" t="s">
        <v>157</v>
      </c>
      <c r="C69" s="2" t="s">
        <v>42</v>
      </c>
      <c r="D69" s="2" t="s">
        <v>42</v>
      </c>
      <c r="E69" s="2" t="s">
        <v>42</v>
      </c>
      <c r="F69" s="2">
        <f t="shared" si="0"/>
        <v>0</v>
      </c>
      <c r="G69" s="2" t="s">
        <v>42</v>
      </c>
      <c r="H69" s="2" t="s">
        <v>42</v>
      </c>
      <c r="I69" s="2">
        <v>0</v>
      </c>
      <c r="J69" s="2">
        <f>I69+[1]ANTAI!J64</f>
        <v>0</v>
      </c>
      <c r="K69" s="2">
        <f t="shared" si="2"/>
        <v>0</v>
      </c>
      <c r="L69" s="2" t="s">
        <v>42</v>
      </c>
      <c r="M69" s="2" t="s">
        <v>42</v>
      </c>
      <c r="N69" s="2" t="s">
        <v>42</v>
      </c>
      <c r="O69" s="2" t="s">
        <v>42</v>
      </c>
      <c r="P69" s="2" t="s">
        <v>42</v>
      </c>
      <c r="Q69" s="3">
        <v>0</v>
      </c>
      <c r="R69" s="16">
        <f t="shared" si="1"/>
        <v>0</v>
      </c>
    </row>
    <row r="70" spans="1:18" x14ac:dyDescent="0.25">
      <c r="A70" s="8" t="s">
        <v>158</v>
      </c>
      <c r="B70" s="9" t="s">
        <v>159</v>
      </c>
      <c r="C70" s="2" t="s">
        <v>42</v>
      </c>
      <c r="D70" s="2" t="s">
        <v>42</v>
      </c>
      <c r="E70" s="2" t="s">
        <v>42</v>
      </c>
      <c r="F70" s="2">
        <f t="shared" si="0"/>
        <v>0</v>
      </c>
      <c r="G70" s="2" t="s">
        <v>42</v>
      </c>
      <c r="H70" s="2" t="s">
        <v>42</v>
      </c>
      <c r="I70" s="2">
        <v>0</v>
      </c>
      <c r="J70" s="2">
        <f>I70+[1]ANTAI!J65</f>
        <v>0</v>
      </c>
      <c r="K70" s="2">
        <f t="shared" si="2"/>
        <v>0</v>
      </c>
      <c r="L70" s="2" t="s">
        <v>42</v>
      </c>
      <c r="M70" s="2" t="s">
        <v>42</v>
      </c>
      <c r="N70" s="2" t="s">
        <v>42</v>
      </c>
      <c r="O70" s="2" t="s">
        <v>42</v>
      </c>
      <c r="P70" s="2" t="s">
        <v>42</v>
      </c>
      <c r="Q70" s="3">
        <v>0</v>
      </c>
      <c r="R70" s="16">
        <f t="shared" si="1"/>
        <v>0</v>
      </c>
    </row>
    <row r="71" spans="1:18" x14ac:dyDescent="0.25">
      <c r="A71" s="8" t="s">
        <v>7</v>
      </c>
      <c r="B71" s="9" t="s">
        <v>160</v>
      </c>
      <c r="C71" s="2">
        <f>20700+2300+1550+100+75+300</f>
        <v>25025</v>
      </c>
      <c r="D71" s="2">
        <v>9</v>
      </c>
      <c r="E71" s="2" t="s">
        <v>42</v>
      </c>
      <c r="F71" s="2">
        <f t="shared" si="0"/>
        <v>25034</v>
      </c>
      <c r="G71" s="2" t="s">
        <v>42</v>
      </c>
      <c r="H71" s="2" t="s">
        <v>42</v>
      </c>
      <c r="I71" s="2">
        <v>9</v>
      </c>
      <c r="J71" s="2">
        <f>I71+[1]ANTAI!J66</f>
        <v>24559</v>
      </c>
      <c r="K71" s="2">
        <f t="shared" si="2"/>
        <v>475</v>
      </c>
      <c r="L71" s="2" t="s">
        <v>42</v>
      </c>
      <c r="M71" s="2" t="s">
        <v>42</v>
      </c>
      <c r="N71" s="2" t="s">
        <v>42</v>
      </c>
      <c r="O71" s="2" t="s">
        <v>42</v>
      </c>
      <c r="P71" s="2" t="s">
        <v>42</v>
      </c>
      <c r="Q71" s="3">
        <f>J71*100%/F71</f>
        <v>0.98102580490532876</v>
      </c>
      <c r="R71" s="16">
        <f t="shared" si="1"/>
        <v>0.98102580490532876</v>
      </c>
    </row>
    <row r="72" spans="1:18" x14ac:dyDescent="0.25">
      <c r="A72" s="8" t="s">
        <v>161</v>
      </c>
      <c r="B72" s="9" t="s">
        <v>162</v>
      </c>
      <c r="C72" s="2">
        <f>500+100</f>
        <v>600</v>
      </c>
      <c r="D72" s="2" t="s">
        <v>42</v>
      </c>
      <c r="E72" s="2" t="s">
        <v>42</v>
      </c>
      <c r="F72" s="2">
        <f t="shared" ref="F72:F135" si="3">+C72+D72-E72</f>
        <v>600</v>
      </c>
      <c r="G72" s="2" t="s">
        <v>42</v>
      </c>
      <c r="H72" s="2" t="s">
        <v>42</v>
      </c>
      <c r="I72" s="2">
        <v>0</v>
      </c>
      <c r="J72" s="2">
        <f>I72+[1]ANTAI!J67</f>
        <v>0</v>
      </c>
      <c r="K72" s="2">
        <f t="shared" si="2"/>
        <v>600</v>
      </c>
      <c r="L72" s="2" t="s">
        <v>42</v>
      </c>
      <c r="M72" s="2" t="s">
        <v>42</v>
      </c>
      <c r="N72" s="2" t="s">
        <v>42</v>
      </c>
      <c r="O72" s="2" t="s">
        <v>42</v>
      </c>
      <c r="P72" s="2" t="s">
        <v>42</v>
      </c>
      <c r="Q72" s="3">
        <f>J72*100%/F72</f>
        <v>0</v>
      </c>
      <c r="R72" s="16">
        <f t="shared" ref="R72:R135" si="4">+Q72</f>
        <v>0</v>
      </c>
    </row>
    <row r="73" spans="1:18" x14ac:dyDescent="0.25">
      <c r="A73" s="8" t="s">
        <v>163</v>
      </c>
      <c r="B73" s="9" t="s">
        <v>164</v>
      </c>
      <c r="C73" s="2">
        <f>500</f>
        <v>500</v>
      </c>
      <c r="D73" s="2" t="s">
        <v>42</v>
      </c>
      <c r="E73" s="2">
        <v>123.6</v>
      </c>
      <c r="F73" s="2">
        <f t="shared" si="3"/>
        <v>376.4</v>
      </c>
      <c r="G73" s="2" t="s">
        <v>42</v>
      </c>
      <c r="H73" s="2" t="s">
        <v>42</v>
      </c>
      <c r="I73" s="2">
        <v>0</v>
      </c>
      <c r="J73" s="2">
        <f>I73+[1]ANTAI!J68</f>
        <v>300</v>
      </c>
      <c r="K73" s="2">
        <f t="shared" ref="K73:K136" si="5">F73-J73</f>
        <v>76.399999999999977</v>
      </c>
      <c r="L73" s="2" t="s">
        <v>42</v>
      </c>
      <c r="M73" s="2" t="s">
        <v>42</v>
      </c>
      <c r="N73" s="2" t="s">
        <v>42</v>
      </c>
      <c r="O73" s="2" t="s">
        <v>42</v>
      </c>
      <c r="P73" s="2" t="s">
        <v>42</v>
      </c>
      <c r="Q73" s="3">
        <f>J73*100%/F73</f>
        <v>0.79702444208289058</v>
      </c>
      <c r="R73" s="16">
        <f t="shared" si="4"/>
        <v>0.79702444208289058</v>
      </c>
    </row>
    <row r="74" spans="1:18" x14ac:dyDescent="0.25">
      <c r="A74" s="8" t="s">
        <v>165</v>
      </c>
      <c r="B74" s="9" t="s">
        <v>166</v>
      </c>
      <c r="C74" s="2" t="s">
        <v>42</v>
      </c>
      <c r="D74" s="2" t="s">
        <v>42</v>
      </c>
      <c r="E74" s="2" t="s">
        <v>42</v>
      </c>
      <c r="F74" s="2">
        <f t="shared" si="3"/>
        <v>0</v>
      </c>
      <c r="G74" s="2" t="s">
        <v>42</v>
      </c>
      <c r="H74" s="2" t="s">
        <v>42</v>
      </c>
      <c r="I74" s="2">
        <v>0</v>
      </c>
      <c r="J74" s="2">
        <f>I74+[1]ANTAI!J69</f>
        <v>0</v>
      </c>
      <c r="K74" s="2">
        <f t="shared" si="5"/>
        <v>0</v>
      </c>
      <c r="L74" s="2" t="s">
        <v>42</v>
      </c>
      <c r="M74" s="2" t="s">
        <v>42</v>
      </c>
      <c r="N74" s="2" t="s">
        <v>42</v>
      </c>
      <c r="O74" s="2" t="s">
        <v>42</v>
      </c>
      <c r="P74" s="2" t="s">
        <v>42</v>
      </c>
      <c r="Q74" s="3">
        <v>0</v>
      </c>
      <c r="R74" s="16">
        <f t="shared" si="4"/>
        <v>0</v>
      </c>
    </row>
    <row r="75" spans="1:18" x14ac:dyDescent="0.25">
      <c r="A75" s="8" t="s">
        <v>167</v>
      </c>
      <c r="B75" s="9" t="s">
        <v>168</v>
      </c>
      <c r="C75" s="2" t="s">
        <v>42</v>
      </c>
      <c r="D75" s="2" t="s">
        <v>42</v>
      </c>
      <c r="E75" s="2" t="s">
        <v>42</v>
      </c>
      <c r="F75" s="2">
        <f t="shared" si="3"/>
        <v>0</v>
      </c>
      <c r="G75" s="2" t="s">
        <v>42</v>
      </c>
      <c r="H75" s="2" t="s">
        <v>42</v>
      </c>
      <c r="I75" s="2">
        <v>0</v>
      </c>
      <c r="J75" s="2">
        <f>I75+[1]ANTAI!J70</f>
        <v>0</v>
      </c>
      <c r="K75" s="2">
        <f t="shared" si="5"/>
        <v>0</v>
      </c>
      <c r="L75" s="2" t="s">
        <v>42</v>
      </c>
      <c r="M75" s="2" t="s">
        <v>42</v>
      </c>
      <c r="N75" s="2" t="s">
        <v>42</v>
      </c>
      <c r="O75" s="2" t="s">
        <v>42</v>
      </c>
      <c r="P75" s="2" t="s">
        <v>42</v>
      </c>
      <c r="Q75" s="3">
        <v>0</v>
      </c>
      <c r="R75" s="16">
        <f t="shared" si="4"/>
        <v>0</v>
      </c>
    </row>
    <row r="76" spans="1:18" x14ac:dyDescent="0.25">
      <c r="A76" s="8" t="s">
        <v>169</v>
      </c>
      <c r="B76" s="9" t="s">
        <v>170</v>
      </c>
      <c r="C76" s="2" t="s">
        <v>42</v>
      </c>
      <c r="D76" s="2" t="s">
        <v>42</v>
      </c>
      <c r="E76" s="2" t="s">
        <v>42</v>
      </c>
      <c r="F76" s="2">
        <f t="shared" si="3"/>
        <v>0</v>
      </c>
      <c r="G76" s="2" t="s">
        <v>42</v>
      </c>
      <c r="H76" s="2" t="s">
        <v>42</v>
      </c>
      <c r="I76" s="2">
        <v>0</v>
      </c>
      <c r="J76" s="2">
        <f>I76+[1]ANTAI!J71</f>
        <v>0</v>
      </c>
      <c r="K76" s="2">
        <f t="shared" si="5"/>
        <v>0</v>
      </c>
      <c r="L76" s="2" t="s">
        <v>42</v>
      </c>
      <c r="M76" s="2" t="s">
        <v>42</v>
      </c>
      <c r="N76" s="2" t="s">
        <v>42</v>
      </c>
      <c r="O76" s="2" t="s">
        <v>42</v>
      </c>
      <c r="P76" s="2" t="s">
        <v>42</v>
      </c>
      <c r="Q76" s="3">
        <v>0</v>
      </c>
      <c r="R76" s="16">
        <f t="shared" si="4"/>
        <v>0</v>
      </c>
    </row>
    <row r="77" spans="1:18" x14ac:dyDescent="0.25">
      <c r="A77" s="8" t="s">
        <v>171</v>
      </c>
      <c r="B77" s="9" t="s">
        <v>172</v>
      </c>
      <c r="C77" s="2" t="s">
        <v>42</v>
      </c>
      <c r="D77" s="2" t="s">
        <v>42</v>
      </c>
      <c r="E77" s="2" t="s">
        <v>42</v>
      </c>
      <c r="F77" s="2">
        <f t="shared" si="3"/>
        <v>0</v>
      </c>
      <c r="G77" s="2" t="s">
        <v>42</v>
      </c>
      <c r="H77" s="2" t="s">
        <v>42</v>
      </c>
      <c r="I77" s="2">
        <v>0</v>
      </c>
      <c r="J77" s="2">
        <f>I77+[1]ANTAI!J72</f>
        <v>0</v>
      </c>
      <c r="K77" s="2">
        <f t="shared" si="5"/>
        <v>0</v>
      </c>
      <c r="L77" s="2" t="s">
        <v>42</v>
      </c>
      <c r="M77" s="2" t="s">
        <v>42</v>
      </c>
      <c r="N77" s="2" t="s">
        <v>42</v>
      </c>
      <c r="O77" s="2" t="s">
        <v>42</v>
      </c>
      <c r="P77" s="2" t="s">
        <v>42</v>
      </c>
      <c r="Q77" s="3">
        <v>0</v>
      </c>
      <c r="R77" s="16">
        <f t="shared" si="4"/>
        <v>0</v>
      </c>
    </row>
    <row r="78" spans="1:18" x14ac:dyDescent="0.25">
      <c r="A78" s="8" t="s">
        <v>173</v>
      </c>
      <c r="B78" s="9" t="s">
        <v>174</v>
      </c>
      <c r="C78" s="2" t="s">
        <v>42</v>
      </c>
      <c r="D78" s="2" t="s">
        <v>42</v>
      </c>
      <c r="E78" s="2" t="s">
        <v>42</v>
      </c>
      <c r="F78" s="2">
        <f t="shared" si="3"/>
        <v>0</v>
      </c>
      <c r="G78" s="2" t="s">
        <v>42</v>
      </c>
      <c r="H78" s="2" t="s">
        <v>42</v>
      </c>
      <c r="I78" s="2">
        <v>0</v>
      </c>
      <c r="J78" s="2">
        <f>I78+[1]ANTAI!J73</f>
        <v>0</v>
      </c>
      <c r="K78" s="2">
        <f t="shared" si="5"/>
        <v>0</v>
      </c>
      <c r="L78" s="2" t="s">
        <v>42</v>
      </c>
      <c r="M78" s="2" t="s">
        <v>42</v>
      </c>
      <c r="N78" s="2" t="s">
        <v>42</v>
      </c>
      <c r="O78" s="2" t="s">
        <v>42</v>
      </c>
      <c r="P78" s="2" t="s">
        <v>42</v>
      </c>
      <c r="Q78" s="3">
        <v>0</v>
      </c>
      <c r="R78" s="16">
        <f t="shared" si="4"/>
        <v>0</v>
      </c>
    </row>
    <row r="79" spans="1:18" x14ac:dyDescent="0.25">
      <c r="A79" s="8" t="s">
        <v>18</v>
      </c>
      <c r="B79" s="9" t="s">
        <v>175</v>
      </c>
      <c r="C79" s="2">
        <v>7400</v>
      </c>
      <c r="D79" s="2" t="s">
        <v>42</v>
      </c>
      <c r="E79" s="2" t="s">
        <v>42</v>
      </c>
      <c r="F79" s="2">
        <f t="shared" si="3"/>
        <v>7400</v>
      </c>
      <c r="G79" s="2" t="s">
        <v>42</v>
      </c>
      <c r="H79" s="2" t="s">
        <v>42</v>
      </c>
      <c r="I79" s="2">
        <v>0</v>
      </c>
      <c r="J79" s="2">
        <f>I79+[1]ANTAI!J74</f>
        <v>0</v>
      </c>
      <c r="K79" s="2">
        <f t="shared" si="5"/>
        <v>7400</v>
      </c>
      <c r="L79" s="2" t="s">
        <v>42</v>
      </c>
      <c r="M79" s="2" t="s">
        <v>42</v>
      </c>
      <c r="N79" s="2" t="s">
        <v>42</v>
      </c>
      <c r="O79" s="2" t="s">
        <v>42</v>
      </c>
      <c r="P79" s="2" t="s">
        <v>42</v>
      </c>
      <c r="Q79" s="3">
        <f>J79*100%/F79</f>
        <v>0</v>
      </c>
      <c r="R79" s="16">
        <f t="shared" si="4"/>
        <v>0</v>
      </c>
    </row>
    <row r="80" spans="1:18" x14ac:dyDescent="0.25">
      <c r="A80" s="8" t="s">
        <v>176</v>
      </c>
      <c r="B80" s="9" t="s">
        <v>177</v>
      </c>
      <c r="C80" s="2" t="s">
        <v>42</v>
      </c>
      <c r="D80" s="2" t="s">
        <v>42</v>
      </c>
      <c r="E80" s="2" t="s">
        <v>42</v>
      </c>
      <c r="F80" s="2">
        <f t="shared" si="3"/>
        <v>0</v>
      </c>
      <c r="G80" s="2" t="s">
        <v>42</v>
      </c>
      <c r="H80" s="2" t="s">
        <v>42</v>
      </c>
      <c r="I80" s="2">
        <v>0</v>
      </c>
      <c r="J80" s="2">
        <f>I80+[1]ANTAI!J75</f>
        <v>0</v>
      </c>
      <c r="K80" s="2">
        <f t="shared" si="5"/>
        <v>0</v>
      </c>
      <c r="L80" s="2" t="s">
        <v>42</v>
      </c>
      <c r="M80" s="2" t="s">
        <v>42</v>
      </c>
      <c r="N80" s="2" t="s">
        <v>42</v>
      </c>
      <c r="O80" s="2" t="s">
        <v>42</v>
      </c>
      <c r="P80" s="2" t="s">
        <v>42</v>
      </c>
      <c r="Q80" s="3">
        <v>0</v>
      </c>
      <c r="R80" s="16">
        <f t="shared" si="4"/>
        <v>0</v>
      </c>
    </row>
    <row r="81" spans="1:18" x14ac:dyDescent="0.25">
      <c r="A81" s="8" t="s">
        <v>178</v>
      </c>
      <c r="B81" s="9" t="s">
        <v>179</v>
      </c>
      <c r="C81" s="2" t="s">
        <v>42</v>
      </c>
      <c r="D81" s="2" t="s">
        <v>42</v>
      </c>
      <c r="E81" s="2" t="s">
        <v>42</v>
      </c>
      <c r="F81" s="2">
        <f t="shared" si="3"/>
        <v>0</v>
      </c>
      <c r="G81" s="2" t="s">
        <v>42</v>
      </c>
      <c r="H81" s="2" t="s">
        <v>42</v>
      </c>
      <c r="I81" s="2">
        <v>0</v>
      </c>
      <c r="J81" s="2">
        <f>I81+[1]ANTAI!J76</f>
        <v>0</v>
      </c>
      <c r="K81" s="2">
        <f t="shared" si="5"/>
        <v>0</v>
      </c>
      <c r="L81" s="2" t="s">
        <v>42</v>
      </c>
      <c r="M81" s="2" t="s">
        <v>42</v>
      </c>
      <c r="N81" s="2" t="s">
        <v>42</v>
      </c>
      <c r="O81" s="2" t="s">
        <v>42</v>
      </c>
      <c r="P81" s="2" t="s">
        <v>42</v>
      </c>
      <c r="Q81" s="3">
        <v>0</v>
      </c>
      <c r="R81" s="16">
        <f t="shared" si="4"/>
        <v>0</v>
      </c>
    </row>
    <row r="82" spans="1:18" x14ac:dyDescent="0.25">
      <c r="A82" s="8" t="s">
        <v>180</v>
      </c>
      <c r="B82" s="9" t="s">
        <v>181</v>
      </c>
      <c r="C82" s="2" t="s">
        <v>42</v>
      </c>
      <c r="D82" s="2" t="s">
        <v>42</v>
      </c>
      <c r="E82" s="2" t="s">
        <v>42</v>
      </c>
      <c r="F82" s="2">
        <f t="shared" si="3"/>
        <v>0</v>
      </c>
      <c r="G82" s="2" t="s">
        <v>42</v>
      </c>
      <c r="H82" s="2" t="s">
        <v>42</v>
      </c>
      <c r="I82" s="2">
        <v>0</v>
      </c>
      <c r="J82" s="2">
        <f>I82+[1]ANTAI!J77</f>
        <v>0</v>
      </c>
      <c r="K82" s="2">
        <f t="shared" si="5"/>
        <v>0</v>
      </c>
      <c r="L82" s="2" t="s">
        <v>42</v>
      </c>
      <c r="M82" s="2" t="s">
        <v>42</v>
      </c>
      <c r="N82" s="2" t="s">
        <v>42</v>
      </c>
      <c r="O82" s="2" t="s">
        <v>42</v>
      </c>
      <c r="P82" s="2" t="s">
        <v>42</v>
      </c>
      <c r="Q82" s="3">
        <v>0</v>
      </c>
      <c r="R82" s="16">
        <f t="shared" si="4"/>
        <v>0</v>
      </c>
    </row>
    <row r="83" spans="1:18" x14ac:dyDescent="0.25">
      <c r="A83" s="8" t="s">
        <v>182</v>
      </c>
      <c r="B83" s="9" t="s">
        <v>183</v>
      </c>
      <c r="C83" s="2" t="s">
        <v>42</v>
      </c>
      <c r="D83" s="2" t="s">
        <v>42</v>
      </c>
      <c r="E83" s="2" t="s">
        <v>42</v>
      </c>
      <c r="F83" s="2">
        <f t="shared" si="3"/>
        <v>0</v>
      </c>
      <c r="G83" s="2" t="s">
        <v>42</v>
      </c>
      <c r="H83" s="2" t="s">
        <v>42</v>
      </c>
      <c r="I83" s="2">
        <v>0</v>
      </c>
      <c r="J83" s="2">
        <f>I83+[1]ANTAI!J78</f>
        <v>0</v>
      </c>
      <c r="K83" s="2">
        <f t="shared" si="5"/>
        <v>0</v>
      </c>
      <c r="L83" s="2" t="s">
        <v>42</v>
      </c>
      <c r="M83" s="2" t="s">
        <v>42</v>
      </c>
      <c r="N83" s="2" t="s">
        <v>42</v>
      </c>
      <c r="O83" s="2" t="s">
        <v>42</v>
      </c>
      <c r="P83" s="2" t="s">
        <v>42</v>
      </c>
      <c r="Q83" s="3">
        <v>0</v>
      </c>
      <c r="R83" s="16">
        <f t="shared" si="4"/>
        <v>0</v>
      </c>
    </row>
    <row r="84" spans="1:18" x14ac:dyDescent="0.25">
      <c r="A84" s="8" t="s">
        <v>184</v>
      </c>
      <c r="B84" s="9" t="s">
        <v>185</v>
      </c>
      <c r="C84" s="2">
        <v>60000</v>
      </c>
      <c r="D84" s="2" t="s">
        <v>42</v>
      </c>
      <c r="E84" s="2" t="s">
        <v>42</v>
      </c>
      <c r="F84" s="2">
        <f t="shared" si="3"/>
        <v>60000</v>
      </c>
      <c r="G84" s="2" t="s">
        <v>42</v>
      </c>
      <c r="H84" s="2" t="s">
        <v>42</v>
      </c>
      <c r="I84" s="2">
        <v>9891.32</v>
      </c>
      <c r="J84" s="2">
        <f>I84+[1]ANTAI!J79</f>
        <v>34479.97</v>
      </c>
      <c r="K84" s="2">
        <f t="shared" si="5"/>
        <v>25520.03</v>
      </c>
      <c r="L84" s="2" t="s">
        <v>42</v>
      </c>
      <c r="M84" s="2" t="s">
        <v>42</v>
      </c>
      <c r="N84" s="2" t="s">
        <v>42</v>
      </c>
      <c r="O84" s="2" t="s">
        <v>42</v>
      </c>
      <c r="P84" s="2" t="s">
        <v>42</v>
      </c>
      <c r="Q84" s="3">
        <f>J84*100%/F84</f>
        <v>0.5746661666666667</v>
      </c>
      <c r="R84" s="16">
        <f t="shared" si="4"/>
        <v>0.5746661666666667</v>
      </c>
    </row>
    <row r="85" spans="1:18" x14ac:dyDescent="0.25">
      <c r="A85" s="8" t="s">
        <v>186</v>
      </c>
      <c r="B85" s="9" t="s">
        <v>187</v>
      </c>
      <c r="C85" s="2" t="s">
        <v>42</v>
      </c>
      <c r="D85" s="2" t="s">
        <v>42</v>
      </c>
      <c r="E85" s="2" t="s">
        <v>42</v>
      </c>
      <c r="F85" s="2">
        <f t="shared" si="3"/>
        <v>0</v>
      </c>
      <c r="G85" s="2" t="s">
        <v>42</v>
      </c>
      <c r="H85" s="2" t="s">
        <v>42</v>
      </c>
      <c r="I85" s="2">
        <v>0</v>
      </c>
      <c r="J85" s="2">
        <f>I85+[1]ANTAI!J80</f>
        <v>0</v>
      </c>
      <c r="K85" s="2">
        <f t="shared" si="5"/>
        <v>0</v>
      </c>
      <c r="L85" s="2" t="s">
        <v>42</v>
      </c>
      <c r="M85" s="2" t="s">
        <v>42</v>
      </c>
      <c r="N85" s="2" t="s">
        <v>42</v>
      </c>
      <c r="O85" s="2" t="s">
        <v>42</v>
      </c>
      <c r="P85" s="2" t="s">
        <v>42</v>
      </c>
      <c r="Q85" s="3">
        <v>0</v>
      </c>
      <c r="R85" s="16">
        <f t="shared" si="4"/>
        <v>0</v>
      </c>
    </row>
    <row r="86" spans="1:18" x14ac:dyDescent="0.25">
      <c r="A86" s="8" t="s">
        <v>188</v>
      </c>
      <c r="B86" s="9" t="s">
        <v>189</v>
      </c>
      <c r="C86" s="2">
        <f>100</f>
        <v>100</v>
      </c>
      <c r="D86" s="2" t="s">
        <v>42</v>
      </c>
      <c r="E86" s="2" t="s">
        <v>42</v>
      </c>
      <c r="F86" s="2">
        <f t="shared" si="3"/>
        <v>100</v>
      </c>
      <c r="G86" s="2" t="s">
        <v>42</v>
      </c>
      <c r="H86" s="2" t="s">
        <v>42</v>
      </c>
      <c r="I86" s="2">
        <v>0</v>
      </c>
      <c r="J86" s="2">
        <f>I86+[1]ANTAI!J81</f>
        <v>0</v>
      </c>
      <c r="K86" s="2">
        <f t="shared" si="5"/>
        <v>100</v>
      </c>
      <c r="L86" s="2" t="s">
        <v>42</v>
      </c>
      <c r="M86" s="2" t="s">
        <v>42</v>
      </c>
      <c r="N86" s="2" t="s">
        <v>42</v>
      </c>
      <c r="O86" s="2" t="s">
        <v>42</v>
      </c>
      <c r="P86" s="2" t="s">
        <v>42</v>
      </c>
      <c r="Q86" s="3">
        <v>0</v>
      </c>
      <c r="R86" s="16">
        <f t="shared" si="4"/>
        <v>0</v>
      </c>
    </row>
    <row r="87" spans="1:18" x14ac:dyDescent="0.25">
      <c r="A87" s="8" t="s">
        <v>190</v>
      </c>
      <c r="B87" s="9" t="s">
        <v>191</v>
      </c>
      <c r="C87" s="2">
        <f>24000+12000</f>
        <v>36000</v>
      </c>
      <c r="D87" s="2" t="s">
        <v>42</v>
      </c>
      <c r="E87" s="2" t="s">
        <v>42</v>
      </c>
      <c r="F87" s="2">
        <f t="shared" si="3"/>
        <v>36000</v>
      </c>
      <c r="G87" s="2" t="s">
        <v>42</v>
      </c>
      <c r="H87" s="2" t="s">
        <v>42</v>
      </c>
      <c r="I87" s="2">
        <v>1800</v>
      </c>
      <c r="J87" s="2">
        <f>I87+[1]ANTAI!J82</f>
        <v>19680</v>
      </c>
      <c r="K87" s="2">
        <f t="shared" si="5"/>
        <v>16320</v>
      </c>
      <c r="L87" s="2" t="s">
        <v>42</v>
      </c>
      <c r="M87" s="2" t="s">
        <v>42</v>
      </c>
      <c r="N87" s="2" t="s">
        <v>42</v>
      </c>
      <c r="O87" s="2" t="s">
        <v>42</v>
      </c>
      <c r="P87" s="2" t="s">
        <v>42</v>
      </c>
      <c r="Q87" s="3">
        <f>J87*100%/F87</f>
        <v>0.54666666666666663</v>
      </c>
      <c r="R87" s="16">
        <f t="shared" si="4"/>
        <v>0.54666666666666663</v>
      </c>
    </row>
    <row r="88" spans="1:18" x14ac:dyDescent="0.25">
      <c r="A88" s="8" t="s">
        <v>192</v>
      </c>
      <c r="B88" s="9" t="s">
        <v>193</v>
      </c>
      <c r="C88" s="2" t="s">
        <v>42</v>
      </c>
      <c r="D88" s="2" t="s">
        <v>42</v>
      </c>
      <c r="E88" s="2" t="s">
        <v>42</v>
      </c>
      <c r="F88" s="2">
        <f t="shared" si="3"/>
        <v>0</v>
      </c>
      <c r="G88" s="2" t="s">
        <v>42</v>
      </c>
      <c r="H88" s="2" t="s">
        <v>42</v>
      </c>
      <c r="I88" s="2">
        <v>0</v>
      </c>
      <c r="J88" s="2">
        <f>I88+[1]ANTAI!J83</f>
        <v>0</v>
      </c>
      <c r="K88" s="2">
        <f t="shared" si="5"/>
        <v>0</v>
      </c>
      <c r="L88" s="2" t="s">
        <v>42</v>
      </c>
      <c r="M88" s="2" t="s">
        <v>42</v>
      </c>
      <c r="N88" s="2" t="s">
        <v>42</v>
      </c>
      <c r="O88" s="2" t="s">
        <v>42</v>
      </c>
      <c r="P88" s="2" t="s">
        <v>42</v>
      </c>
      <c r="Q88" s="3">
        <v>0</v>
      </c>
      <c r="R88" s="16">
        <f t="shared" si="4"/>
        <v>0</v>
      </c>
    </row>
    <row r="89" spans="1:18" x14ac:dyDescent="0.25">
      <c r="A89" s="8" t="s">
        <v>194</v>
      </c>
      <c r="B89" s="9" t="s">
        <v>195</v>
      </c>
      <c r="C89" s="2">
        <f>20000+1000+400+600+600</f>
        <v>22600</v>
      </c>
      <c r="D89" s="2" t="s">
        <v>42</v>
      </c>
      <c r="E89" s="2" t="s">
        <v>42</v>
      </c>
      <c r="F89" s="2">
        <f t="shared" si="3"/>
        <v>22600</v>
      </c>
      <c r="G89" s="2" t="s">
        <v>42</v>
      </c>
      <c r="H89" s="2" t="s">
        <v>42</v>
      </c>
      <c r="I89" s="2">
        <v>0</v>
      </c>
      <c r="J89" s="2">
        <f>I89+[1]ANTAI!J84</f>
        <v>1074.27</v>
      </c>
      <c r="K89" s="2">
        <f t="shared" si="5"/>
        <v>21525.73</v>
      </c>
      <c r="L89" s="2" t="s">
        <v>42</v>
      </c>
      <c r="M89" s="2" t="s">
        <v>42</v>
      </c>
      <c r="N89" s="2" t="s">
        <v>42</v>
      </c>
      <c r="O89" s="2" t="s">
        <v>42</v>
      </c>
      <c r="P89" s="2" t="s">
        <v>42</v>
      </c>
      <c r="Q89" s="3">
        <f>J89*100%/F89</f>
        <v>4.7534070796460173E-2</v>
      </c>
      <c r="R89" s="16">
        <f t="shared" si="4"/>
        <v>4.7534070796460173E-2</v>
      </c>
    </row>
    <row r="90" spans="1:18" x14ac:dyDescent="0.25">
      <c r="A90" s="8" t="s">
        <v>8</v>
      </c>
      <c r="B90" s="9" t="s">
        <v>196</v>
      </c>
      <c r="C90" s="2">
        <f>500+2000+100+18000</f>
        <v>20600</v>
      </c>
      <c r="D90" s="2">
        <v>1116.58</v>
      </c>
      <c r="E90" s="2">
        <v>13150</v>
      </c>
      <c r="F90" s="2">
        <f t="shared" si="3"/>
        <v>8566.5800000000017</v>
      </c>
      <c r="G90" s="2" t="s">
        <v>42</v>
      </c>
      <c r="H90" s="2" t="s">
        <v>42</v>
      </c>
      <c r="I90" s="2">
        <v>104</v>
      </c>
      <c r="J90" s="2">
        <f>I90+[1]ANTAI!J85</f>
        <v>6921.9800000000005</v>
      </c>
      <c r="K90" s="2">
        <f t="shared" si="5"/>
        <v>1644.6000000000013</v>
      </c>
      <c r="L90" s="2" t="s">
        <v>42</v>
      </c>
      <c r="M90" s="2" t="s">
        <v>42</v>
      </c>
      <c r="N90" s="2" t="s">
        <v>42</v>
      </c>
      <c r="O90" s="2" t="s">
        <v>42</v>
      </c>
      <c r="P90" s="2" t="s">
        <v>42</v>
      </c>
      <c r="Q90" s="3">
        <f>J90*100%/F90</f>
        <v>0.80802140410759005</v>
      </c>
      <c r="R90" s="16">
        <f t="shared" si="4"/>
        <v>0.80802140410759005</v>
      </c>
    </row>
    <row r="91" spans="1:18" x14ac:dyDescent="0.25">
      <c r="A91" s="8" t="s">
        <v>197</v>
      </c>
      <c r="B91" s="9" t="s">
        <v>198</v>
      </c>
      <c r="C91" s="2">
        <v>500</v>
      </c>
      <c r="D91" s="2" t="s">
        <v>42</v>
      </c>
      <c r="E91" s="2" t="s">
        <v>42</v>
      </c>
      <c r="F91" s="2">
        <f t="shared" si="3"/>
        <v>500</v>
      </c>
      <c r="G91" s="2" t="s">
        <v>42</v>
      </c>
      <c r="H91" s="2" t="s">
        <v>42</v>
      </c>
      <c r="I91" s="2">
        <v>0</v>
      </c>
      <c r="J91" s="2">
        <f>I91+[1]ANTAI!J86</f>
        <v>497.55</v>
      </c>
      <c r="K91" s="2">
        <f t="shared" si="5"/>
        <v>2.4499999999999886</v>
      </c>
      <c r="L91" s="2" t="s">
        <v>42</v>
      </c>
      <c r="M91" s="2" t="s">
        <v>42</v>
      </c>
      <c r="N91" s="2" t="s">
        <v>42</v>
      </c>
      <c r="O91" s="2" t="s">
        <v>42</v>
      </c>
      <c r="P91" s="2" t="s">
        <v>42</v>
      </c>
      <c r="Q91" s="3">
        <f>J91*100%/F91</f>
        <v>0.99509999999999998</v>
      </c>
      <c r="R91" s="16">
        <f t="shared" si="4"/>
        <v>0.99509999999999998</v>
      </c>
    </row>
    <row r="92" spans="1:18" x14ac:dyDescent="0.25">
      <c r="A92" s="8" t="s">
        <v>199</v>
      </c>
      <c r="B92" s="9" t="s">
        <v>200</v>
      </c>
      <c r="C92" s="2" t="s">
        <v>42</v>
      </c>
      <c r="D92" s="2" t="s">
        <v>42</v>
      </c>
      <c r="E92" s="2" t="s">
        <v>42</v>
      </c>
      <c r="F92" s="2">
        <f t="shared" si="3"/>
        <v>0</v>
      </c>
      <c r="G92" s="2" t="s">
        <v>42</v>
      </c>
      <c r="H92" s="2" t="s">
        <v>42</v>
      </c>
      <c r="I92" s="2">
        <v>0</v>
      </c>
      <c r="J92" s="2">
        <f>I92+[1]ANTAI!J87</f>
        <v>0</v>
      </c>
      <c r="K92" s="2">
        <f t="shared" si="5"/>
        <v>0</v>
      </c>
      <c r="L92" s="2" t="s">
        <v>42</v>
      </c>
      <c r="M92" s="2" t="s">
        <v>42</v>
      </c>
      <c r="N92" s="2" t="s">
        <v>42</v>
      </c>
      <c r="O92" s="2" t="s">
        <v>42</v>
      </c>
      <c r="P92" s="2" t="s">
        <v>42</v>
      </c>
      <c r="Q92" s="3">
        <v>0</v>
      </c>
      <c r="R92" s="16">
        <f t="shared" si="4"/>
        <v>0</v>
      </c>
    </row>
    <row r="93" spans="1:18" x14ac:dyDescent="0.25">
      <c r="A93" s="8" t="s">
        <v>201</v>
      </c>
      <c r="B93" s="9" t="s">
        <v>202</v>
      </c>
      <c r="C93" s="2" t="s">
        <v>42</v>
      </c>
      <c r="D93" s="2" t="s">
        <v>42</v>
      </c>
      <c r="E93" s="2" t="s">
        <v>42</v>
      </c>
      <c r="F93" s="2">
        <f t="shared" si="3"/>
        <v>0</v>
      </c>
      <c r="G93" s="2" t="s">
        <v>42</v>
      </c>
      <c r="H93" s="2" t="s">
        <v>42</v>
      </c>
      <c r="I93" s="2">
        <v>0</v>
      </c>
      <c r="J93" s="2">
        <f>I93+[1]ANTAI!J88</f>
        <v>0</v>
      </c>
      <c r="K93" s="2">
        <f t="shared" si="5"/>
        <v>0</v>
      </c>
      <c r="L93" s="2" t="s">
        <v>42</v>
      </c>
      <c r="M93" s="2" t="s">
        <v>42</v>
      </c>
      <c r="N93" s="2" t="s">
        <v>42</v>
      </c>
      <c r="O93" s="2" t="s">
        <v>42</v>
      </c>
      <c r="P93" s="2" t="s">
        <v>42</v>
      </c>
      <c r="Q93" s="3">
        <v>0</v>
      </c>
      <c r="R93" s="16">
        <f t="shared" si="4"/>
        <v>0</v>
      </c>
    </row>
    <row r="94" spans="1:18" x14ac:dyDescent="0.25">
      <c r="A94" s="8" t="s">
        <v>203</v>
      </c>
      <c r="B94" s="9" t="s">
        <v>204</v>
      </c>
      <c r="C94" s="2">
        <f>6000</f>
        <v>6000</v>
      </c>
      <c r="D94" s="2" t="s">
        <v>42</v>
      </c>
      <c r="E94" s="2">
        <v>5050</v>
      </c>
      <c r="F94" s="2">
        <f t="shared" si="3"/>
        <v>950</v>
      </c>
      <c r="G94" s="2" t="s">
        <v>42</v>
      </c>
      <c r="H94" s="2" t="s">
        <v>42</v>
      </c>
      <c r="I94" s="2">
        <v>0</v>
      </c>
      <c r="J94" s="2">
        <f>I94+[1]ANTAI!J89</f>
        <v>821.55</v>
      </c>
      <c r="K94" s="2">
        <f t="shared" si="5"/>
        <v>128.45000000000005</v>
      </c>
      <c r="L94" s="2" t="s">
        <v>42</v>
      </c>
      <c r="M94" s="2" t="s">
        <v>42</v>
      </c>
      <c r="N94" s="2" t="s">
        <v>42</v>
      </c>
      <c r="O94" s="2" t="s">
        <v>42</v>
      </c>
      <c r="P94" s="2" t="s">
        <v>42</v>
      </c>
      <c r="Q94" s="3">
        <f>J94*100%/F94</f>
        <v>0.86478947368421044</v>
      </c>
      <c r="R94" s="16">
        <f t="shared" si="4"/>
        <v>0.86478947368421044</v>
      </c>
    </row>
    <row r="95" spans="1:18" x14ac:dyDescent="0.25">
      <c r="A95" s="8" t="s">
        <v>205</v>
      </c>
      <c r="B95" s="9" t="s">
        <v>206</v>
      </c>
      <c r="C95" s="2" t="s">
        <v>42</v>
      </c>
      <c r="D95" s="2" t="s">
        <v>42</v>
      </c>
      <c r="E95" s="2" t="s">
        <v>42</v>
      </c>
      <c r="F95" s="2">
        <f t="shared" si="3"/>
        <v>0</v>
      </c>
      <c r="G95" s="2" t="s">
        <v>42</v>
      </c>
      <c r="H95" s="2" t="s">
        <v>42</v>
      </c>
      <c r="I95" s="2">
        <v>0</v>
      </c>
      <c r="J95" s="2">
        <f>I95+[1]ANTAI!J90</f>
        <v>0</v>
      </c>
      <c r="K95" s="2">
        <f t="shared" si="5"/>
        <v>0</v>
      </c>
      <c r="L95" s="2" t="s">
        <v>42</v>
      </c>
      <c r="M95" s="2" t="s">
        <v>42</v>
      </c>
      <c r="N95" s="2" t="s">
        <v>42</v>
      </c>
      <c r="O95" s="2" t="s">
        <v>42</v>
      </c>
      <c r="P95" s="2" t="s">
        <v>42</v>
      </c>
      <c r="Q95" s="3">
        <v>0</v>
      </c>
      <c r="R95" s="16">
        <f t="shared" si="4"/>
        <v>0</v>
      </c>
    </row>
    <row r="96" spans="1:18" x14ac:dyDescent="0.25">
      <c r="A96" s="8" t="s">
        <v>207</v>
      </c>
      <c r="B96" s="9" t="s">
        <v>106</v>
      </c>
      <c r="C96" s="2" t="s">
        <v>42</v>
      </c>
      <c r="D96" s="2" t="s">
        <v>42</v>
      </c>
      <c r="E96" s="2" t="s">
        <v>42</v>
      </c>
      <c r="F96" s="2">
        <f t="shared" si="3"/>
        <v>0</v>
      </c>
      <c r="G96" s="2" t="s">
        <v>42</v>
      </c>
      <c r="H96" s="2" t="s">
        <v>42</v>
      </c>
      <c r="I96" s="2">
        <v>0</v>
      </c>
      <c r="J96" s="2">
        <f>I96+[1]ANTAI!J91</f>
        <v>0</v>
      </c>
      <c r="K96" s="2">
        <f t="shared" si="5"/>
        <v>0</v>
      </c>
      <c r="L96" s="2" t="s">
        <v>42</v>
      </c>
      <c r="M96" s="2" t="s">
        <v>42</v>
      </c>
      <c r="N96" s="2" t="s">
        <v>42</v>
      </c>
      <c r="O96" s="2" t="s">
        <v>42</v>
      </c>
      <c r="P96" s="2" t="s">
        <v>42</v>
      </c>
      <c r="Q96" s="3">
        <v>0</v>
      </c>
      <c r="R96" s="16">
        <f t="shared" si="4"/>
        <v>0</v>
      </c>
    </row>
    <row r="97" spans="1:18" x14ac:dyDescent="0.25">
      <c r="A97" s="8" t="s">
        <v>208</v>
      </c>
      <c r="B97" s="9" t="s">
        <v>124</v>
      </c>
      <c r="C97" s="2">
        <v>12000</v>
      </c>
      <c r="D97" s="2" t="s">
        <v>42</v>
      </c>
      <c r="E97" s="2" t="s">
        <v>42</v>
      </c>
      <c r="F97" s="2">
        <f t="shared" si="3"/>
        <v>12000</v>
      </c>
      <c r="G97" s="2" t="s">
        <v>42</v>
      </c>
      <c r="H97" s="2" t="s">
        <v>42</v>
      </c>
      <c r="I97" s="2">
        <v>40</v>
      </c>
      <c r="J97" s="2">
        <f>I97+[1]ANTAI!J92</f>
        <v>8125.38</v>
      </c>
      <c r="K97" s="2">
        <f t="shared" si="5"/>
        <v>3874.62</v>
      </c>
      <c r="L97" s="2" t="s">
        <v>42</v>
      </c>
      <c r="M97" s="2" t="s">
        <v>42</v>
      </c>
      <c r="N97" s="2" t="s">
        <v>42</v>
      </c>
      <c r="O97" s="2" t="s">
        <v>42</v>
      </c>
      <c r="P97" s="2" t="s">
        <v>42</v>
      </c>
      <c r="Q97" s="3">
        <f>J97*100%/F97</f>
        <v>0.67711500000000002</v>
      </c>
      <c r="R97" s="16">
        <f t="shared" si="4"/>
        <v>0.67711500000000002</v>
      </c>
    </row>
    <row r="98" spans="1:18" x14ac:dyDescent="0.25">
      <c r="A98" s="8" t="s">
        <v>209</v>
      </c>
      <c r="B98" s="9" t="s">
        <v>210</v>
      </c>
      <c r="C98" s="2" t="s">
        <v>42</v>
      </c>
      <c r="D98" s="2" t="s">
        <v>42</v>
      </c>
      <c r="E98" s="2" t="s">
        <v>42</v>
      </c>
      <c r="F98" s="2">
        <f t="shared" si="3"/>
        <v>0</v>
      </c>
      <c r="G98" s="2" t="s">
        <v>42</v>
      </c>
      <c r="H98" s="2" t="s">
        <v>42</v>
      </c>
      <c r="I98" s="2">
        <v>0</v>
      </c>
      <c r="J98" s="2">
        <f>I98+[1]ANTAI!J93</f>
        <v>0</v>
      </c>
      <c r="K98" s="2">
        <f t="shared" si="5"/>
        <v>0</v>
      </c>
      <c r="L98" s="2" t="s">
        <v>42</v>
      </c>
      <c r="M98" s="2" t="s">
        <v>42</v>
      </c>
      <c r="N98" s="2" t="s">
        <v>42</v>
      </c>
      <c r="O98" s="2" t="s">
        <v>42</v>
      </c>
      <c r="P98" s="2" t="s">
        <v>42</v>
      </c>
      <c r="Q98" s="3">
        <v>0</v>
      </c>
      <c r="R98" s="16">
        <f t="shared" si="4"/>
        <v>0</v>
      </c>
    </row>
    <row r="99" spans="1:18" x14ac:dyDescent="0.25">
      <c r="A99" s="8" t="s">
        <v>211</v>
      </c>
      <c r="B99" s="9" t="s">
        <v>142</v>
      </c>
      <c r="C99" s="2" t="s">
        <v>42</v>
      </c>
      <c r="D99" s="2" t="s">
        <v>42</v>
      </c>
      <c r="E99" s="2" t="s">
        <v>42</v>
      </c>
      <c r="F99" s="2">
        <f t="shared" si="3"/>
        <v>0</v>
      </c>
      <c r="G99" s="2" t="s">
        <v>42</v>
      </c>
      <c r="H99" s="2" t="s">
        <v>42</v>
      </c>
      <c r="I99" s="2">
        <v>0</v>
      </c>
      <c r="J99" s="2">
        <f>I99+[1]ANTAI!J94</f>
        <v>0</v>
      </c>
      <c r="K99" s="2">
        <f t="shared" si="5"/>
        <v>0</v>
      </c>
      <c r="L99" s="2" t="s">
        <v>42</v>
      </c>
      <c r="M99" s="2" t="s">
        <v>42</v>
      </c>
      <c r="N99" s="2" t="s">
        <v>42</v>
      </c>
      <c r="O99" s="2" t="s">
        <v>42</v>
      </c>
      <c r="P99" s="2" t="s">
        <v>42</v>
      </c>
      <c r="Q99" s="3">
        <v>0</v>
      </c>
      <c r="R99" s="16">
        <f t="shared" si="4"/>
        <v>0</v>
      </c>
    </row>
    <row r="100" spans="1:18" x14ac:dyDescent="0.25">
      <c r="A100" s="8" t="s">
        <v>212</v>
      </c>
      <c r="B100" s="9" t="s">
        <v>213</v>
      </c>
      <c r="C100" s="2" t="s">
        <v>42</v>
      </c>
      <c r="D100" s="2" t="s">
        <v>42</v>
      </c>
      <c r="E100" s="2" t="s">
        <v>42</v>
      </c>
      <c r="F100" s="2">
        <f t="shared" si="3"/>
        <v>0</v>
      </c>
      <c r="G100" s="2" t="s">
        <v>42</v>
      </c>
      <c r="H100" s="2" t="s">
        <v>42</v>
      </c>
      <c r="I100" s="2">
        <v>0</v>
      </c>
      <c r="J100" s="2">
        <f>I100+[1]ANTAI!J95</f>
        <v>0</v>
      </c>
      <c r="K100" s="2">
        <f t="shared" si="5"/>
        <v>0</v>
      </c>
      <c r="L100" s="2" t="s">
        <v>42</v>
      </c>
      <c r="M100" s="2" t="s">
        <v>42</v>
      </c>
      <c r="N100" s="2" t="s">
        <v>42</v>
      </c>
      <c r="O100" s="2" t="s">
        <v>42</v>
      </c>
      <c r="P100" s="2" t="s">
        <v>42</v>
      </c>
      <c r="Q100" s="3">
        <v>0</v>
      </c>
      <c r="R100" s="16">
        <f t="shared" si="4"/>
        <v>0</v>
      </c>
    </row>
    <row r="101" spans="1:18" x14ac:dyDescent="0.25">
      <c r="A101" s="8" t="s">
        <v>214</v>
      </c>
      <c r="B101" s="9" t="s">
        <v>215</v>
      </c>
      <c r="C101" s="2" t="s">
        <v>42</v>
      </c>
      <c r="D101" s="2" t="s">
        <v>42</v>
      </c>
      <c r="E101" s="2" t="s">
        <v>42</v>
      </c>
      <c r="F101" s="2">
        <f t="shared" si="3"/>
        <v>0</v>
      </c>
      <c r="G101" s="2" t="s">
        <v>42</v>
      </c>
      <c r="H101" s="2" t="s">
        <v>42</v>
      </c>
      <c r="I101" s="2">
        <v>0</v>
      </c>
      <c r="J101" s="2">
        <f>I101+[1]ANTAI!J96</f>
        <v>0</v>
      </c>
      <c r="K101" s="2">
        <f t="shared" si="5"/>
        <v>0</v>
      </c>
      <c r="L101" s="2" t="s">
        <v>42</v>
      </c>
      <c r="M101" s="2" t="s">
        <v>42</v>
      </c>
      <c r="N101" s="2" t="s">
        <v>42</v>
      </c>
      <c r="O101" s="2" t="s">
        <v>42</v>
      </c>
      <c r="P101" s="2" t="s">
        <v>42</v>
      </c>
      <c r="Q101" s="3">
        <v>0</v>
      </c>
      <c r="R101" s="16">
        <f t="shared" si="4"/>
        <v>0</v>
      </c>
    </row>
    <row r="102" spans="1:18" x14ac:dyDescent="0.25">
      <c r="A102" s="8" t="s">
        <v>216</v>
      </c>
      <c r="B102" s="9" t="s">
        <v>217</v>
      </c>
      <c r="C102" s="2" t="s">
        <v>42</v>
      </c>
      <c r="D102" s="2" t="s">
        <v>42</v>
      </c>
      <c r="E102" s="2" t="s">
        <v>42</v>
      </c>
      <c r="F102" s="2">
        <f t="shared" si="3"/>
        <v>0</v>
      </c>
      <c r="G102" s="2" t="s">
        <v>42</v>
      </c>
      <c r="H102" s="2" t="s">
        <v>42</v>
      </c>
      <c r="I102" s="2">
        <v>0</v>
      </c>
      <c r="J102" s="2">
        <f>I102+[1]ANTAI!J97</f>
        <v>0</v>
      </c>
      <c r="K102" s="2">
        <f t="shared" si="5"/>
        <v>0</v>
      </c>
      <c r="L102" s="2" t="s">
        <v>42</v>
      </c>
      <c r="M102" s="2" t="s">
        <v>42</v>
      </c>
      <c r="N102" s="2" t="s">
        <v>42</v>
      </c>
      <c r="O102" s="2" t="s">
        <v>42</v>
      </c>
      <c r="P102" s="2" t="s">
        <v>42</v>
      </c>
      <c r="Q102" s="3">
        <v>0</v>
      </c>
      <c r="R102" s="16">
        <f t="shared" si="4"/>
        <v>0</v>
      </c>
    </row>
    <row r="103" spans="1:18" x14ac:dyDescent="0.25">
      <c r="A103" s="8" t="s">
        <v>218</v>
      </c>
      <c r="B103" s="9" t="s">
        <v>187</v>
      </c>
      <c r="C103" s="2" t="s">
        <v>42</v>
      </c>
      <c r="D103" s="2" t="s">
        <v>42</v>
      </c>
      <c r="E103" s="2" t="s">
        <v>42</v>
      </c>
      <c r="F103" s="2">
        <f t="shared" si="3"/>
        <v>0</v>
      </c>
      <c r="G103" s="2" t="s">
        <v>42</v>
      </c>
      <c r="H103" s="2" t="s">
        <v>42</v>
      </c>
      <c r="I103" s="2">
        <v>0</v>
      </c>
      <c r="J103" s="2">
        <f>I103+[1]ANTAI!J98</f>
        <v>0</v>
      </c>
      <c r="K103" s="2">
        <f t="shared" si="5"/>
        <v>0</v>
      </c>
      <c r="L103" s="2" t="s">
        <v>42</v>
      </c>
      <c r="M103" s="2" t="s">
        <v>42</v>
      </c>
      <c r="N103" s="2" t="s">
        <v>42</v>
      </c>
      <c r="O103" s="2" t="s">
        <v>42</v>
      </c>
      <c r="P103" s="2" t="s">
        <v>42</v>
      </c>
      <c r="Q103" s="3">
        <v>0</v>
      </c>
      <c r="R103" s="16">
        <f t="shared" si="4"/>
        <v>0</v>
      </c>
    </row>
    <row r="104" spans="1:18" x14ac:dyDescent="0.25">
      <c r="A104" s="8" t="s">
        <v>219</v>
      </c>
      <c r="B104" s="9" t="s">
        <v>193</v>
      </c>
      <c r="C104" s="2" t="s">
        <v>42</v>
      </c>
      <c r="D104" s="2" t="s">
        <v>42</v>
      </c>
      <c r="E104" s="2" t="s">
        <v>42</v>
      </c>
      <c r="F104" s="2">
        <f t="shared" si="3"/>
        <v>0</v>
      </c>
      <c r="G104" s="2" t="s">
        <v>42</v>
      </c>
      <c r="H104" s="2" t="s">
        <v>42</v>
      </c>
      <c r="I104" s="2">
        <v>0</v>
      </c>
      <c r="J104" s="2">
        <f>I104+[1]ANTAI!J99</f>
        <v>0</v>
      </c>
      <c r="K104" s="2">
        <f t="shared" si="5"/>
        <v>0</v>
      </c>
      <c r="L104" s="2" t="s">
        <v>42</v>
      </c>
      <c r="M104" s="2" t="s">
        <v>42</v>
      </c>
      <c r="N104" s="2" t="s">
        <v>42</v>
      </c>
      <c r="O104" s="2" t="s">
        <v>42</v>
      </c>
      <c r="P104" s="2" t="s">
        <v>42</v>
      </c>
      <c r="Q104" s="3">
        <v>0</v>
      </c>
      <c r="R104" s="16">
        <f t="shared" si="4"/>
        <v>0</v>
      </c>
    </row>
    <row r="105" spans="1:18" x14ac:dyDescent="0.25">
      <c r="A105" s="8" t="s">
        <v>220</v>
      </c>
      <c r="B105" s="9" t="s">
        <v>221</v>
      </c>
      <c r="C105" s="2" t="s">
        <v>42</v>
      </c>
      <c r="D105" s="2" t="s">
        <v>42</v>
      </c>
      <c r="E105" s="2" t="s">
        <v>42</v>
      </c>
      <c r="F105" s="2">
        <f t="shared" si="3"/>
        <v>0</v>
      </c>
      <c r="G105" s="2" t="s">
        <v>42</v>
      </c>
      <c r="H105" s="2" t="s">
        <v>42</v>
      </c>
      <c r="I105" s="2">
        <v>0</v>
      </c>
      <c r="J105" s="2">
        <f>I105+[1]ANTAI!J100</f>
        <v>0</v>
      </c>
      <c r="K105" s="2">
        <f t="shared" si="5"/>
        <v>0</v>
      </c>
      <c r="L105" s="2" t="s">
        <v>42</v>
      </c>
      <c r="M105" s="2" t="s">
        <v>42</v>
      </c>
      <c r="N105" s="2" t="s">
        <v>42</v>
      </c>
      <c r="O105" s="2" t="s">
        <v>42</v>
      </c>
      <c r="P105" s="2" t="s">
        <v>42</v>
      </c>
      <c r="Q105" s="3">
        <v>0</v>
      </c>
      <c r="R105" s="16">
        <f t="shared" si="4"/>
        <v>0</v>
      </c>
    </row>
    <row r="106" spans="1:18" x14ac:dyDescent="0.25">
      <c r="A106" s="8" t="s">
        <v>222</v>
      </c>
      <c r="B106" s="9" t="s">
        <v>223</v>
      </c>
      <c r="C106" s="2">
        <f>1000+4000+1000</f>
        <v>6000</v>
      </c>
      <c r="D106" s="2">
        <v>1700</v>
      </c>
      <c r="E106" s="2">
        <v>50</v>
      </c>
      <c r="F106" s="2">
        <f t="shared" si="3"/>
        <v>7650</v>
      </c>
      <c r="G106" s="2" t="s">
        <v>42</v>
      </c>
      <c r="H106" s="2" t="s">
        <v>42</v>
      </c>
      <c r="I106" s="2">
        <v>349.86</v>
      </c>
      <c r="J106" s="2">
        <f>I106+[1]ANTAI!J101</f>
        <v>5935.44</v>
      </c>
      <c r="K106" s="2">
        <f t="shared" si="5"/>
        <v>1714.5600000000004</v>
      </c>
      <c r="L106" s="2" t="s">
        <v>42</v>
      </c>
      <c r="M106" s="2" t="s">
        <v>42</v>
      </c>
      <c r="N106" s="2" t="s">
        <v>42</v>
      </c>
      <c r="O106" s="2" t="s">
        <v>42</v>
      </c>
      <c r="P106" s="2" t="s">
        <v>42</v>
      </c>
      <c r="Q106" s="3">
        <f>J106*100%/F106</f>
        <v>0.77587450980392147</v>
      </c>
      <c r="R106" s="16">
        <f t="shared" si="4"/>
        <v>0.77587450980392147</v>
      </c>
    </row>
    <row r="107" spans="1:18" x14ac:dyDescent="0.25">
      <c r="A107" s="8" t="s">
        <v>224</v>
      </c>
      <c r="B107" s="9" t="s">
        <v>225</v>
      </c>
      <c r="C107" s="2" t="s">
        <v>42</v>
      </c>
      <c r="D107" s="2" t="s">
        <v>42</v>
      </c>
      <c r="E107" s="2" t="s">
        <v>42</v>
      </c>
      <c r="F107" s="2">
        <f t="shared" si="3"/>
        <v>0</v>
      </c>
      <c r="G107" s="2" t="s">
        <v>42</v>
      </c>
      <c r="H107" s="2" t="s">
        <v>42</v>
      </c>
      <c r="I107" s="2">
        <v>0</v>
      </c>
      <c r="J107" s="2">
        <f>I107+[1]ANTAI!J102</f>
        <v>0</v>
      </c>
      <c r="K107" s="2">
        <f t="shared" si="5"/>
        <v>0</v>
      </c>
      <c r="L107" s="2" t="s">
        <v>42</v>
      </c>
      <c r="M107" s="2" t="s">
        <v>42</v>
      </c>
      <c r="N107" s="2" t="s">
        <v>42</v>
      </c>
      <c r="O107" s="2" t="s">
        <v>42</v>
      </c>
      <c r="P107" s="2" t="s">
        <v>42</v>
      </c>
      <c r="Q107" s="3">
        <v>0</v>
      </c>
      <c r="R107" s="16">
        <f t="shared" si="4"/>
        <v>0</v>
      </c>
    </row>
    <row r="108" spans="1:18" x14ac:dyDescent="0.25">
      <c r="A108" s="8" t="s">
        <v>226</v>
      </c>
      <c r="B108" s="9" t="s">
        <v>227</v>
      </c>
      <c r="C108" s="2" t="s">
        <v>42</v>
      </c>
      <c r="D108" s="2" t="s">
        <v>42</v>
      </c>
      <c r="E108" s="2" t="s">
        <v>42</v>
      </c>
      <c r="F108" s="2">
        <f t="shared" si="3"/>
        <v>0</v>
      </c>
      <c r="G108" s="2" t="s">
        <v>42</v>
      </c>
      <c r="H108" s="2" t="s">
        <v>42</v>
      </c>
      <c r="I108" s="2">
        <v>0</v>
      </c>
      <c r="J108" s="2">
        <f>I108+[1]ANTAI!J103</f>
        <v>0</v>
      </c>
      <c r="K108" s="2">
        <f t="shared" si="5"/>
        <v>0</v>
      </c>
      <c r="L108" s="2" t="s">
        <v>42</v>
      </c>
      <c r="M108" s="2" t="s">
        <v>42</v>
      </c>
      <c r="N108" s="2" t="s">
        <v>42</v>
      </c>
      <c r="O108" s="2" t="s">
        <v>42</v>
      </c>
      <c r="P108" s="2" t="s">
        <v>42</v>
      </c>
      <c r="Q108" s="3">
        <v>0</v>
      </c>
      <c r="R108" s="16">
        <f t="shared" si="4"/>
        <v>0</v>
      </c>
    </row>
    <row r="109" spans="1:18" x14ac:dyDescent="0.25">
      <c r="A109" s="8" t="s">
        <v>228</v>
      </c>
      <c r="B109" s="9" t="s">
        <v>229</v>
      </c>
      <c r="C109" s="2" t="s">
        <v>42</v>
      </c>
      <c r="D109" s="2" t="s">
        <v>42</v>
      </c>
      <c r="E109" s="2" t="s">
        <v>42</v>
      </c>
      <c r="F109" s="2">
        <f t="shared" si="3"/>
        <v>0</v>
      </c>
      <c r="G109" s="2" t="s">
        <v>42</v>
      </c>
      <c r="H109" s="2" t="s">
        <v>42</v>
      </c>
      <c r="I109" s="2">
        <v>0</v>
      </c>
      <c r="J109" s="2">
        <f>I109+[1]ANTAI!J104</f>
        <v>0</v>
      </c>
      <c r="K109" s="2">
        <f t="shared" si="5"/>
        <v>0</v>
      </c>
      <c r="L109" s="2" t="s">
        <v>42</v>
      </c>
      <c r="M109" s="2" t="s">
        <v>42</v>
      </c>
      <c r="N109" s="2" t="s">
        <v>42</v>
      </c>
      <c r="O109" s="2" t="s">
        <v>42</v>
      </c>
      <c r="P109" s="2" t="s">
        <v>42</v>
      </c>
      <c r="Q109" s="3">
        <v>0</v>
      </c>
      <c r="R109" s="16">
        <f t="shared" si="4"/>
        <v>0</v>
      </c>
    </row>
    <row r="110" spans="1:18" x14ac:dyDescent="0.25">
      <c r="A110" s="8" t="s">
        <v>9</v>
      </c>
      <c r="B110" s="9" t="s">
        <v>230</v>
      </c>
      <c r="C110" s="2">
        <f>500+100+100+100</f>
        <v>800</v>
      </c>
      <c r="D110" s="2">
        <v>652.88</v>
      </c>
      <c r="E110" s="2">
        <v>50</v>
      </c>
      <c r="F110" s="2">
        <f t="shared" si="3"/>
        <v>1402.88</v>
      </c>
      <c r="G110" s="2" t="s">
        <v>42</v>
      </c>
      <c r="H110" s="2" t="s">
        <v>42</v>
      </c>
      <c r="I110" s="2">
        <v>85.6</v>
      </c>
      <c r="J110" s="2">
        <f>I110+[1]ANTAI!J105</f>
        <v>710.91</v>
      </c>
      <c r="K110" s="2">
        <f t="shared" si="5"/>
        <v>691.97000000000014</v>
      </c>
      <c r="L110" s="2" t="s">
        <v>42</v>
      </c>
      <c r="M110" s="2" t="s">
        <v>42</v>
      </c>
      <c r="N110" s="2" t="s">
        <v>42</v>
      </c>
      <c r="O110" s="2" t="s">
        <v>42</v>
      </c>
      <c r="P110" s="2" t="s">
        <v>42</v>
      </c>
      <c r="Q110" s="3">
        <f>J110*100%/F110</f>
        <v>0.50675039917883202</v>
      </c>
      <c r="R110" s="16">
        <f t="shared" si="4"/>
        <v>0.50675039917883202</v>
      </c>
    </row>
    <row r="111" spans="1:18" x14ac:dyDescent="0.25">
      <c r="A111" s="8" t="s">
        <v>10</v>
      </c>
      <c r="B111" s="9" t="s">
        <v>231</v>
      </c>
      <c r="C111" s="2">
        <f>300+100+2000</f>
        <v>2400</v>
      </c>
      <c r="D111" s="2">
        <v>50</v>
      </c>
      <c r="E111" s="2">
        <v>945.19</v>
      </c>
      <c r="F111" s="2">
        <f t="shared" si="3"/>
        <v>1504.81</v>
      </c>
      <c r="G111" s="2" t="s">
        <v>42</v>
      </c>
      <c r="H111" s="2" t="s">
        <v>42</v>
      </c>
      <c r="I111" s="2">
        <v>0</v>
      </c>
      <c r="J111" s="2">
        <f>I111+[1]ANTAI!J106</f>
        <v>1350.03</v>
      </c>
      <c r="K111" s="2">
        <f t="shared" si="5"/>
        <v>154.77999999999997</v>
      </c>
      <c r="L111" s="2" t="s">
        <v>42</v>
      </c>
      <c r="M111" s="2" t="s">
        <v>42</v>
      </c>
      <c r="N111" s="2" t="s">
        <v>42</v>
      </c>
      <c r="O111" s="2" t="s">
        <v>42</v>
      </c>
      <c r="P111" s="2" t="s">
        <v>42</v>
      </c>
      <c r="Q111" s="3">
        <f>J111*100%/F111</f>
        <v>0.89714316093061586</v>
      </c>
      <c r="R111" s="16">
        <f t="shared" si="4"/>
        <v>0.89714316093061586</v>
      </c>
    </row>
    <row r="112" spans="1:18" x14ac:dyDescent="0.25">
      <c r="A112" s="8" t="s">
        <v>232</v>
      </c>
      <c r="B112" s="9" t="s">
        <v>233</v>
      </c>
      <c r="C112" s="2" t="s">
        <v>42</v>
      </c>
      <c r="D112" s="2" t="s">
        <v>42</v>
      </c>
      <c r="E112" s="2" t="s">
        <v>42</v>
      </c>
      <c r="F112" s="2">
        <f t="shared" si="3"/>
        <v>0</v>
      </c>
      <c r="G112" s="2" t="s">
        <v>42</v>
      </c>
      <c r="H112" s="2" t="s">
        <v>42</v>
      </c>
      <c r="I112" s="2">
        <v>0</v>
      </c>
      <c r="J112" s="2">
        <f>I112+[1]ANTAI!J107</f>
        <v>0</v>
      </c>
      <c r="K112" s="2">
        <f t="shared" si="5"/>
        <v>0</v>
      </c>
      <c r="L112" s="2" t="s">
        <v>42</v>
      </c>
      <c r="M112" s="2" t="s">
        <v>42</v>
      </c>
      <c r="N112" s="2" t="s">
        <v>42</v>
      </c>
      <c r="O112" s="2" t="s">
        <v>42</v>
      </c>
      <c r="P112" s="2" t="s">
        <v>42</v>
      </c>
      <c r="Q112" s="3">
        <v>0</v>
      </c>
      <c r="R112" s="16">
        <f t="shared" si="4"/>
        <v>0</v>
      </c>
    </row>
    <row r="113" spans="1:18" x14ac:dyDescent="0.25">
      <c r="A113" s="8" t="s">
        <v>5</v>
      </c>
      <c r="B113" s="9" t="s">
        <v>234</v>
      </c>
      <c r="C113" s="2">
        <f>500+1500+1540+150+500+2000+700</f>
        <v>6890</v>
      </c>
      <c r="D113" s="2" t="s">
        <v>42</v>
      </c>
      <c r="E113" s="2">
        <v>12.1</v>
      </c>
      <c r="F113" s="2">
        <f t="shared" si="3"/>
        <v>6877.9</v>
      </c>
      <c r="G113" s="2" t="s">
        <v>42</v>
      </c>
      <c r="H113" s="2" t="s">
        <v>42</v>
      </c>
      <c r="I113" s="2">
        <v>0</v>
      </c>
      <c r="J113" s="2">
        <f>I113+[1]ANTAI!J108</f>
        <v>4858.4399999999996</v>
      </c>
      <c r="K113" s="2">
        <f t="shared" si="5"/>
        <v>2019.46</v>
      </c>
      <c r="L113" s="2" t="s">
        <v>42</v>
      </c>
      <c r="M113" s="2" t="s">
        <v>42</v>
      </c>
      <c r="N113" s="2" t="s">
        <v>42</v>
      </c>
      <c r="O113" s="2" t="s">
        <v>42</v>
      </c>
      <c r="P113" s="2" t="s">
        <v>42</v>
      </c>
      <c r="Q113" s="3">
        <f>J113*100%/F113</f>
        <v>0.70638421611247615</v>
      </c>
      <c r="R113" s="16">
        <f t="shared" si="4"/>
        <v>0.70638421611247615</v>
      </c>
    </row>
    <row r="114" spans="1:18" x14ac:dyDescent="0.25">
      <c r="A114" s="8" t="s">
        <v>235</v>
      </c>
      <c r="B114" s="9" t="s">
        <v>236</v>
      </c>
      <c r="C114" s="2" t="s">
        <v>42</v>
      </c>
      <c r="D114" s="2" t="s">
        <v>42</v>
      </c>
      <c r="E114" s="2" t="s">
        <v>42</v>
      </c>
      <c r="F114" s="2">
        <f t="shared" si="3"/>
        <v>0</v>
      </c>
      <c r="G114" s="2" t="s">
        <v>42</v>
      </c>
      <c r="H114" s="2" t="s">
        <v>42</v>
      </c>
      <c r="I114" s="2">
        <v>0</v>
      </c>
      <c r="J114" s="2">
        <f>I114+[1]ANTAI!J109</f>
        <v>0</v>
      </c>
      <c r="K114" s="2">
        <f t="shared" si="5"/>
        <v>0</v>
      </c>
      <c r="L114" s="2" t="s">
        <v>42</v>
      </c>
      <c r="M114" s="2" t="s">
        <v>42</v>
      </c>
      <c r="N114" s="2" t="s">
        <v>42</v>
      </c>
      <c r="O114" s="2" t="s">
        <v>42</v>
      </c>
      <c r="P114" s="2" t="s">
        <v>42</v>
      </c>
      <c r="Q114" s="3">
        <v>0</v>
      </c>
      <c r="R114" s="16">
        <f t="shared" si="4"/>
        <v>0</v>
      </c>
    </row>
    <row r="115" spans="1:18" x14ac:dyDescent="0.25">
      <c r="A115" s="8" t="s">
        <v>237</v>
      </c>
      <c r="B115" s="9" t="s">
        <v>238</v>
      </c>
      <c r="C115" s="2" t="s">
        <v>42</v>
      </c>
      <c r="D115" s="2" t="s">
        <v>42</v>
      </c>
      <c r="E115" s="2" t="s">
        <v>42</v>
      </c>
      <c r="F115" s="2">
        <f t="shared" si="3"/>
        <v>0</v>
      </c>
      <c r="G115" s="2" t="s">
        <v>42</v>
      </c>
      <c r="H115" s="2" t="s">
        <v>42</v>
      </c>
      <c r="I115" s="2">
        <v>0</v>
      </c>
      <c r="J115" s="2">
        <f>I115+[1]ANTAI!J110</f>
        <v>0</v>
      </c>
      <c r="K115" s="2">
        <f t="shared" si="5"/>
        <v>0</v>
      </c>
      <c r="L115" s="2" t="s">
        <v>42</v>
      </c>
      <c r="M115" s="2" t="s">
        <v>42</v>
      </c>
      <c r="N115" s="2" t="s">
        <v>42</v>
      </c>
      <c r="O115" s="2" t="s">
        <v>42</v>
      </c>
      <c r="P115" s="2" t="s">
        <v>42</v>
      </c>
      <c r="Q115" s="3">
        <v>0</v>
      </c>
      <c r="R115" s="16">
        <f t="shared" si="4"/>
        <v>0</v>
      </c>
    </row>
    <row r="116" spans="1:18" x14ac:dyDescent="0.25">
      <c r="A116" s="8" t="s">
        <v>239</v>
      </c>
      <c r="B116" s="9" t="s">
        <v>240</v>
      </c>
      <c r="C116" s="2">
        <v>48000</v>
      </c>
      <c r="D116" s="2">
        <v>7000</v>
      </c>
      <c r="E116" s="2" t="s">
        <v>42</v>
      </c>
      <c r="F116" s="2">
        <f t="shared" si="3"/>
        <v>55000</v>
      </c>
      <c r="G116" s="2" t="s">
        <v>42</v>
      </c>
      <c r="H116" s="2" t="s">
        <v>42</v>
      </c>
      <c r="I116" s="2">
        <v>0</v>
      </c>
      <c r="J116" s="2">
        <f>I116+[1]ANTAI!J111</f>
        <v>33498.17</v>
      </c>
      <c r="K116" s="2">
        <f t="shared" si="5"/>
        <v>21501.83</v>
      </c>
      <c r="L116" s="2" t="s">
        <v>42</v>
      </c>
      <c r="M116" s="2" t="s">
        <v>42</v>
      </c>
      <c r="N116" s="2" t="s">
        <v>42</v>
      </c>
      <c r="O116" s="2" t="s">
        <v>42</v>
      </c>
      <c r="P116" s="2" t="s">
        <v>42</v>
      </c>
      <c r="Q116" s="3">
        <f>J116*100%/F116</f>
        <v>0.6090576363636363</v>
      </c>
      <c r="R116" s="16">
        <f t="shared" si="4"/>
        <v>0.6090576363636363</v>
      </c>
    </row>
    <row r="117" spans="1:18" x14ac:dyDescent="0.25">
      <c r="A117" s="8" t="s">
        <v>241</v>
      </c>
      <c r="B117" s="9" t="s">
        <v>242</v>
      </c>
      <c r="C117" s="2" t="s">
        <v>42</v>
      </c>
      <c r="D117" s="2" t="s">
        <v>42</v>
      </c>
      <c r="E117" s="2" t="s">
        <v>42</v>
      </c>
      <c r="F117" s="2">
        <f t="shared" si="3"/>
        <v>0</v>
      </c>
      <c r="G117" s="2" t="s">
        <v>42</v>
      </c>
      <c r="H117" s="2" t="s">
        <v>42</v>
      </c>
      <c r="I117" s="2">
        <v>0</v>
      </c>
      <c r="J117" s="2">
        <f>I117+[1]ANTAI!J112</f>
        <v>0</v>
      </c>
      <c r="K117" s="2">
        <f t="shared" si="5"/>
        <v>0</v>
      </c>
      <c r="L117" s="2" t="s">
        <v>42</v>
      </c>
      <c r="M117" s="2" t="s">
        <v>42</v>
      </c>
      <c r="N117" s="2" t="s">
        <v>42</v>
      </c>
      <c r="O117" s="2" t="s">
        <v>42</v>
      </c>
      <c r="P117" s="2" t="s">
        <v>42</v>
      </c>
      <c r="Q117" s="3">
        <v>0</v>
      </c>
      <c r="R117" s="16">
        <f t="shared" si="4"/>
        <v>0</v>
      </c>
    </row>
    <row r="118" spans="1:18" x14ac:dyDescent="0.25">
      <c r="A118" s="8" t="s">
        <v>243</v>
      </c>
      <c r="B118" s="9" t="s">
        <v>244</v>
      </c>
      <c r="C118" s="2">
        <v>14000</v>
      </c>
      <c r="D118" s="2">
        <v>0</v>
      </c>
      <c r="E118" s="2">
        <v>7000</v>
      </c>
      <c r="F118" s="2">
        <f t="shared" si="3"/>
        <v>7000</v>
      </c>
      <c r="G118" s="2" t="s">
        <v>42</v>
      </c>
      <c r="H118" s="2" t="s">
        <v>42</v>
      </c>
      <c r="I118" s="2">
        <v>0</v>
      </c>
      <c r="J118" s="2">
        <f>I118+[1]ANTAI!J113</f>
        <v>3411.4999999999995</v>
      </c>
      <c r="K118" s="2">
        <f t="shared" si="5"/>
        <v>3588.5000000000005</v>
      </c>
      <c r="L118" s="2" t="s">
        <v>42</v>
      </c>
      <c r="M118" s="2" t="s">
        <v>42</v>
      </c>
      <c r="N118" s="2" t="s">
        <v>42</v>
      </c>
      <c r="O118" s="2" t="s">
        <v>42</v>
      </c>
      <c r="P118" s="2" t="s">
        <v>42</v>
      </c>
      <c r="Q118" s="3">
        <f>J118*100%/F118</f>
        <v>0.48735714285714277</v>
      </c>
      <c r="R118" s="16">
        <f t="shared" si="4"/>
        <v>0.48735714285714277</v>
      </c>
    </row>
    <row r="119" spans="1:18" x14ac:dyDescent="0.25">
      <c r="A119" s="8" t="s">
        <v>245</v>
      </c>
      <c r="B119" s="9" t="s">
        <v>246</v>
      </c>
      <c r="C119" s="2">
        <v>3500</v>
      </c>
      <c r="D119" s="2">
        <v>1624.41</v>
      </c>
      <c r="E119" s="2" t="s">
        <v>42</v>
      </c>
      <c r="F119" s="2">
        <f t="shared" si="3"/>
        <v>5124.41</v>
      </c>
      <c r="G119" s="2" t="s">
        <v>42</v>
      </c>
      <c r="H119" s="2" t="s">
        <v>42</v>
      </c>
      <c r="I119" s="2">
        <v>142.08000000000001</v>
      </c>
      <c r="J119" s="2">
        <f>I119+[1]ANTAI!J114</f>
        <v>4411.6100000000006</v>
      </c>
      <c r="K119" s="2">
        <f t="shared" si="5"/>
        <v>712.79999999999927</v>
      </c>
      <c r="L119" s="2" t="s">
        <v>42</v>
      </c>
      <c r="M119" s="2" t="s">
        <v>42</v>
      </c>
      <c r="N119" s="2" t="s">
        <v>42</v>
      </c>
      <c r="O119" s="2" t="s">
        <v>42</v>
      </c>
      <c r="P119" s="2" t="s">
        <v>42</v>
      </c>
      <c r="Q119" s="3">
        <f>J119*100%/F119</f>
        <v>0.86090105982932685</v>
      </c>
      <c r="R119" s="16">
        <f t="shared" si="4"/>
        <v>0.86090105982932685</v>
      </c>
    </row>
    <row r="120" spans="1:18" x14ac:dyDescent="0.25">
      <c r="A120" s="8" t="s">
        <v>247</v>
      </c>
      <c r="B120" s="9" t="s">
        <v>248</v>
      </c>
      <c r="C120" s="2" t="s">
        <v>42</v>
      </c>
      <c r="D120" s="2" t="s">
        <v>42</v>
      </c>
      <c r="E120" s="2" t="s">
        <v>42</v>
      </c>
      <c r="F120" s="2">
        <f t="shared" si="3"/>
        <v>0</v>
      </c>
      <c r="G120" s="2" t="s">
        <v>42</v>
      </c>
      <c r="H120" s="2" t="s">
        <v>42</v>
      </c>
      <c r="I120" s="2">
        <v>0</v>
      </c>
      <c r="J120" s="2">
        <f>I120+[1]ANTAI!J115</f>
        <v>0</v>
      </c>
      <c r="K120" s="2">
        <f t="shared" si="5"/>
        <v>0</v>
      </c>
      <c r="L120" s="2" t="s">
        <v>42</v>
      </c>
      <c r="M120" s="2" t="s">
        <v>42</v>
      </c>
      <c r="N120" s="2" t="s">
        <v>42</v>
      </c>
      <c r="O120" s="2" t="s">
        <v>42</v>
      </c>
      <c r="P120" s="2" t="s">
        <v>42</v>
      </c>
      <c r="Q120" s="3">
        <v>0</v>
      </c>
      <c r="R120" s="16">
        <f t="shared" si="4"/>
        <v>0</v>
      </c>
    </row>
    <row r="121" spans="1:18" x14ac:dyDescent="0.25">
      <c r="A121" s="8" t="s">
        <v>249</v>
      </c>
      <c r="B121" s="9" t="s">
        <v>250</v>
      </c>
      <c r="C121" s="2" t="s">
        <v>42</v>
      </c>
      <c r="D121" s="2" t="s">
        <v>42</v>
      </c>
      <c r="E121" s="2" t="s">
        <v>42</v>
      </c>
      <c r="F121" s="2">
        <f t="shared" si="3"/>
        <v>0</v>
      </c>
      <c r="G121" s="2" t="s">
        <v>42</v>
      </c>
      <c r="H121" s="2" t="s">
        <v>42</v>
      </c>
      <c r="I121" s="2">
        <v>0</v>
      </c>
      <c r="J121" s="2">
        <f>I121+[1]ANTAI!J116</f>
        <v>0</v>
      </c>
      <c r="K121" s="2">
        <f t="shared" si="5"/>
        <v>0</v>
      </c>
      <c r="L121" s="2" t="s">
        <v>42</v>
      </c>
      <c r="M121" s="2" t="s">
        <v>42</v>
      </c>
      <c r="N121" s="2" t="s">
        <v>42</v>
      </c>
      <c r="O121" s="2" t="s">
        <v>42</v>
      </c>
      <c r="P121" s="2" t="s">
        <v>42</v>
      </c>
      <c r="Q121" s="3">
        <v>0</v>
      </c>
      <c r="R121" s="16">
        <f t="shared" si="4"/>
        <v>0</v>
      </c>
    </row>
    <row r="122" spans="1:18" x14ac:dyDescent="0.25">
      <c r="A122" s="8" t="s">
        <v>251</v>
      </c>
      <c r="B122" s="9" t="s">
        <v>252</v>
      </c>
      <c r="C122" s="2" t="s">
        <v>42</v>
      </c>
      <c r="D122" s="2" t="s">
        <v>42</v>
      </c>
      <c r="E122" s="2" t="s">
        <v>42</v>
      </c>
      <c r="F122" s="2">
        <f t="shared" si="3"/>
        <v>0</v>
      </c>
      <c r="G122" s="2" t="s">
        <v>42</v>
      </c>
      <c r="H122" s="2" t="s">
        <v>42</v>
      </c>
      <c r="I122" s="2">
        <v>0</v>
      </c>
      <c r="J122" s="2">
        <f>I122+[1]ANTAI!J117</f>
        <v>0</v>
      </c>
      <c r="K122" s="2">
        <f t="shared" si="5"/>
        <v>0</v>
      </c>
      <c r="L122" s="2" t="s">
        <v>42</v>
      </c>
      <c r="M122" s="2" t="s">
        <v>42</v>
      </c>
      <c r="N122" s="2" t="s">
        <v>42</v>
      </c>
      <c r="O122" s="2" t="s">
        <v>42</v>
      </c>
      <c r="P122" s="2" t="s">
        <v>42</v>
      </c>
      <c r="Q122" s="3">
        <v>0</v>
      </c>
      <c r="R122" s="16">
        <f t="shared" si="4"/>
        <v>0</v>
      </c>
    </row>
    <row r="123" spans="1:18" x14ac:dyDescent="0.25">
      <c r="A123" s="8" t="s">
        <v>253</v>
      </c>
      <c r="B123" s="9" t="s">
        <v>254</v>
      </c>
      <c r="C123" s="2" t="s">
        <v>42</v>
      </c>
      <c r="D123" s="2" t="s">
        <v>42</v>
      </c>
      <c r="E123" s="2" t="s">
        <v>42</v>
      </c>
      <c r="F123" s="2">
        <f t="shared" si="3"/>
        <v>0</v>
      </c>
      <c r="G123" s="2" t="s">
        <v>42</v>
      </c>
      <c r="H123" s="2" t="s">
        <v>42</v>
      </c>
      <c r="I123" s="2">
        <v>0</v>
      </c>
      <c r="J123" s="2">
        <f>I123+[1]ANTAI!J118</f>
        <v>0</v>
      </c>
      <c r="K123" s="2">
        <f t="shared" si="5"/>
        <v>0</v>
      </c>
      <c r="L123" s="2" t="s">
        <v>42</v>
      </c>
      <c r="M123" s="2" t="s">
        <v>42</v>
      </c>
      <c r="N123" s="2" t="s">
        <v>42</v>
      </c>
      <c r="O123" s="2" t="s">
        <v>42</v>
      </c>
      <c r="P123" s="2" t="s">
        <v>42</v>
      </c>
      <c r="Q123" s="3">
        <v>0</v>
      </c>
      <c r="R123" s="16">
        <f t="shared" si="4"/>
        <v>0</v>
      </c>
    </row>
    <row r="124" spans="1:18" x14ac:dyDescent="0.25">
      <c r="A124" s="8" t="s">
        <v>11</v>
      </c>
      <c r="B124" s="9" t="s">
        <v>255</v>
      </c>
      <c r="C124" s="2">
        <f>600+1200+1500+100+400</f>
        <v>3800</v>
      </c>
      <c r="D124" s="2">
        <v>400</v>
      </c>
      <c r="E124" s="2">
        <v>800</v>
      </c>
      <c r="F124" s="2">
        <f t="shared" si="3"/>
        <v>3400</v>
      </c>
      <c r="G124" s="2" t="s">
        <v>42</v>
      </c>
      <c r="H124" s="2" t="s">
        <v>42</v>
      </c>
      <c r="I124" s="2">
        <v>31.72</v>
      </c>
      <c r="J124" s="2">
        <f>I124+[1]ANTAI!J119</f>
        <v>3080.7</v>
      </c>
      <c r="K124" s="2">
        <f t="shared" si="5"/>
        <v>319.30000000000018</v>
      </c>
      <c r="L124" s="2" t="s">
        <v>42</v>
      </c>
      <c r="M124" s="2" t="s">
        <v>42</v>
      </c>
      <c r="N124" s="2" t="s">
        <v>42</v>
      </c>
      <c r="O124" s="2" t="s">
        <v>42</v>
      </c>
      <c r="P124" s="2" t="s">
        <v>42</v>
      </c>
      <c r="Q124" s="3">
        <f>J124*100%/F124</f>
        <v>0.90608823529411764</v>
      </c>
      <c r="R124" s="16">
        <f t="shared" si="4"/>
        <v>0.90608823529411764</v>
      </c>
    </row>
    <row r="125" spans="1:18" x14ac:dyDescent="0.25">
      <c r="A125" s="8" t="s">
        <v>256</v>
      </c>
      <c r="B125" s="9" t="s">
        <v>257</v>
      </c>
      <c r="C125" s="2" t="s">
        <v>42</v>
      </c>
      <c r="D125" s="2" t="s">
        <v>42</v>
      </c>
      <c r="E125" s="2" t="s">
        <v>42</v>
      </c>
      <c r="F125" s="2">
        <f t="shared" si="3"/>
        <v>0</v>
      </c>
      <c r="G125" s="2" t="s">
        <v>42</v>
      </c>
      <c r="H125" s="2" t="s">
        <v>42</v>
      </c>
      <c r="I125" s="2">
        <v>0</v>
      </c>
      <c r="J125" s="2">
        <f>I125+[1]ANTAI!J120</f>
        <v>0</v>
      </c>
      <c r="K125" s="2">
        <f t="shared" si="5"/>
        <v>0</v>
      </c>
      <c r="L125" s="2" t="s">
        <v>42</v>
      </c>
      <c r="M125" s="2" t="s">
        <v>42</v>
      </c>
      <c r="N125" s="2" t="s">
        <v>42</v>
      </c>
      <c r="O125" s="2" t="s">
        <v>42</v>
      </c>
      <c r="P125" s="2" t="s">
        <v>42</v>
      </c>
      <c r="Q125" s="3">
        <v>0</v>
      </c>
      <c r="R125" s="16">
        <f t="shared" si="4"/>
        <v>0</v>
      </c>
    </row>
    <row r="126" spans="1:18" x14ac:dyDescent="0.25">
      <c r="A126" s="8" t="s">
        <v>258</v>
      </c>
      <c r="B126" s="9" t="s">
        <v>259</v>
      </c>
      <c r="C126" s="2" t="s">
        <v>42</v>
      </c>
      <c r="D126" s="2" t="s">
        <v>42</v>
      </c>
      <c r="E126" s="2" t="s">
        <v>42</v>
      </c>
      <c r="F126" s="2">
        <f t="shared" si="3"/>
        <v>0</v>
      </c>
      <c r="G126" s="2" t="s">
        <v>42</v>
      </c>
      <c r="H126" s="2" t="s">
        <v>42</v>
      </c>
      <c r="I126" s="2">
        <v>0</v>
      </c>
      <c r="J126" s="2">
        <f>I126+[1]ANTAI!J121</f>
        <v>0</v>
      </c>
      <c r="K126" s="2">
        <f t="shared" si="5"/>
        <v>0</v>
      </c>
      <c r="L126" s="2" t="s">
        <v>42</v>
      </c>
      <c r="M126" s="2" t="s">
        <v>42</v>
      </c>
      <c r="N126" s="2" t="s">
        <v>42</v>
      </c>
      <c r="O126" s="2" t="s">
        <v>42</v>
      </c>
      <c r="P126" s="2" t="s">
        <v>42</v>
      </c>
      <c r="Q126" s="3">
        <v>0</v>
      </c>
      <c r="R126" s="16">
        <f t="shared" si="4"/>
        <v>0</v>
      </c>
    </row>
    <row r="127" spans="1:18" x14ac:dyDescent="0.25">
      <c r="A127" s="8" t="s">
        <v>260</v>
      </c>
      <c r="B127" s="9" t="s">
        <v>261</v>
      </c>
      <c r="C127" s="2" t="s">
        <v>42</v>
      </c>
      <c r="D127" s="2" t="s">
        <v>42</v>
      </c>
      <c r="E127" s="2" t="s">
        <v>42</v>
      </c>
      <c r="F127" s="2">
        <f t="shared" si="3"/>
        <v>0</v>
      </c>
      <c r="G127" s="2" t="s">
        <v>42</v>
      </c>
      <c r="H127" s="2" t="s">
        <v>42</v>
      </c>
      <c r="I127" s="2">
        <v>0</v>
      </c>
      <c r="J127" s="2">
        <f>I127+[1]ANTAI!J122</f>
        <v>0</v>
      </c>
      <c r="K127" s="2">
        <f t="shared" si="5"/>
        <v>0</v>
      </c>
      <c r="L127" s="2" t="s">
        <v>42</v>
      </c>
      <c r="M127" s="2" t="s">
        <v>42</v>
      </c>
      <c r="N127" s="2" t="s">
        <v>42</v>
      </c>
      <c r="O127" s="2" t="s">
        <v>42</v>
      </c>
      <c r="P127" s="2" t="s">
        <v>42</v>
      </c>
      <c r="Q127" s="3">
        <v>0</v>
      </c>
      <c r="R127" s="16">
        <f t="shared" si="4"/>
        <v>0</v>
      </c>
    </row>
    <row r="128" spans="1:18" x14ac:dyDescent="0.25">
      <c r="A128" s="8" t="s">
        <v>262</v>
      </c>
      <c r="B128" s="9" t="s">
        <v>263</v>
      </c>
      <c r="C128" s="2" t="s">
        <v>42</v>
      </c>
      <c r="D128" s="2" t="s">
        <v>42</v>
      </c>
      <c r="E128" s="2" t="s">
        <v>42</v>
      </c>
      <c r="F128" s="2">
        <f t="shared" si="3"/>
        <v>0</v>
      </c>
      <c r="G128" s="2" t="s">
        <v>42</v>
      </c>
      <c r="H128" s="2" t="s">
        <v>42</v>
      </c>
      <c r="I128" s="2">
        <v>0</v>
      </c>
      <c r="J128" s="2">
        <f>I128+[1]ANTAI!J123</f>
        <v>0</v>
      </c>
      <c r="K128" s="2">
        <f t="shared" si="5"/>
        <v>0</v>
      </c>
      <c r="L128" s="2" t="s">
        <v>42</v>
      </c>
      <c r="M128" s="2" t="s">
        <v>42</v>
      </c>
      <c r="N128" s="2" t="s">
        <v>42</v>
      </c>
      <c r="O128" s="2" t="s">
        <v>42</v>
      </c>
      <c r="P128" s="2" t="s">
        <v>42</v>
      </c>
      <c r="Q128" s="3">
        <v>0</v>
      </c>
      <c r="R128" s="16">
        <f t="shared" si="4"/>
        <v>0</v>
      </c>
    </row>
    <row r="129" spans="1:18" x14ac:dyDescent="0.25">
      <c r="A129" s="8" t="s">
        <v>264</v>
      </c>
      <c r="B129" s="9" t="s">
        <v>265</v>
      </c>
      <c r="C129" s="2" t="s">
        <v>42</v>
      </c>
      <c r="D129" s="2" t="s">
        <v>42</v>
      </c>
      <c r="E129" s="2" t="s">
        <v>42</v>
      </c>
      <c r="F129" s="2">
        <f t="shared" si="3"/>
        <v>0</v>
      </c>
      <c r="G129" s="2" t="s">
        <v>42</v>
      </c>
      <c r="H129" s="2" t="s">
        <v>42</v>
      </c>
      <c r="I129" s="2">
        <v>0</v>
      </c>
      <c r="J129" s="2">
        <f>I129+[1]ANTAI!J124</f>
        <v>0</v>
      </c>
      <c r="K129" s="2">
        <f t="shared" si="5"/>
        <v>0</v>
      </c>
      <c r="L129" s="2" t="s">
        <v>42</v>
      </c>
      <c r="M129" s="2" t="s">
        <v>42</v>
      </c>
      <c r="N129" s="2" t="s">
        <v>42</v>
      </c>
      <c r="O129" s="2" t="s">
        <v>42</v>
      </c>
      <c r="P129" s="2" t="s">
        <v>42</v>
      </c>
      <c r="Q129" s="3">
        <v>0</v>
      </c>
      <c r="R129" s="16">
        <f t="shared" si="4"/>
        <v>0</v>
      </c>
    </row>
    <row r="130" spans="1:18" x14ac:dyDescent="0.25">
      <c r="A130" s="8" t="s">
        <v>266</v>
      </c>
      <c r="B130" s="9" t="s">
        <v>267</v>
      </c>
      <c r="C130" s="2" t="s">
        <v>42</v>
      </c>
      <c r="D130" s="2" t="s">
        <v>42</v>
      </c>
      <c r="E130" s="2" t="s">
        <v>42</v>
      </c>
      <c r="F130" s="2">
        <f t="shared" si="3"/>
        <v>0</v>
      </c>
      <c r="G130" s="2" t="s">
        <v>42</v>
      </c>
      <c r="H130" s="2" t="s">
        <v>42</v>
      </c>
      <c r="I130" s="2">
        <v>0</v>
      </c>
      <c r="J130" s="2">
        <f>I130+[1]ANTAI!J125</f>
        <v>0</v>
      </c>
      <c r="K130" s="2">
        <f t="shared" si="5"/>
        <v>0</v>
      </c>
      <c r="L130" s="2" t="s">
        <v>42</v>
      </c>
      <c r="M130" s="2" t="s">
        <v>42</v>
      </c>
      <c r="N130" s="2" t="s">
        <v>42</v>
      </c>
      <c r="O130" s="2" t="s">
        <v>42</v>
      </c>
      <c r="P130" s="2" t="s">
        <v>42</v>
      </c>
      <c r="Q130" s="3">
        <v>0</v>
      </c>
      <c r="R130" s="16">
        <f t="shared" si="4"/>
        <v>0</v>
      </c>
    </row>
    <row r="131" spans="1:18" x14ac:dyDescent="0.25">
      <c r="A131" s="8" t="s">
        <v>268</v>
      </c>
      <c r="B131" s="9" t="s">
        <v>269</v>
      </c>
      <c r="C131" s="2" t="s">
        <v>42</v>
      </c>
      <c r="D131" s="2" t="s">
        <v>42</v>
      </c>
      <c r="E131" s="2" t="s">
        <v>42</v>
      </c>
      <c r="F131" s="2">
        <f t="shared" si="3"/>
        <v>0</v>
      </c>
      <c r="G131" s="2" t="s">
        <v>42</v>
      </c>
      <c r="H131" s="2" t="s">
        <v>42</v>
      </c>
      <c r="I131" s="2">
        <v>0</v>
      </c>
      <c r="J131" s="2">
        <f>I131+[1]ANTAI!J126</f>
        <v>0</v>
      </c>
      <c r="K131" s="2">
        <f t="shared" si="5"/>
        <v>0</v>
      </c>
      <c r="L131" s="2" t="s">
        <v>42</v>
      </c>
      <c r="M131" s="2" t="s">
        <v>42</v>
      </c>
      <c r="N131" s="2" t="s">
        <v>42</v>
      </c>
      <c r="O131" s="2" t="s">
        <v>42</v>
      </c>
      <c r="P131" s="2" t="s">
        <v>42</v>
      </c>
      <c r="Q131" s="3">
        <v>0</v>
      </c>
      <c r="R131" s="16">
        <f t="shared" si="4"/>
        <v>0</v>
      </c>
    </row>
    <row r="132" spans="1:18" x14ac:dyDescent="0.25">
      <c r="A132" s="8" t="s">
        <v>270</v>
      </c>
      <c r="B132" s="9" t="s">
        <v>271</v>
      </c>
      <c r="C132" s="2" t="s">
        <v>42</v>
      </c>
      <c r="D132" s="2" t="s">
        <v>42</v>
      </c>
      <c r="E132" s="2" t="s">
        <v>42</v>
      </c>
      <c r="F132" s="2">
        <f t="shared" si="3"/>
        <v>0</v>
      </c>
      <c r="G132" s="2" t="s">
        <v>42</v>
      </c>
      <c r="H132" s="2" t="s">
        <v>42</v>
      </c>
      <c r="I132" s="2">
        <v>0</v>
      </c>
      <c r="J132" s="2">
        <f>I132+[1]ANTAI!J127</f>
        <v>0</v>
      </c>
      <c r="K132" s="2">
        <f t="shared" si="5"/>
        <v>0</v>
      </c>
      <c r="L132" s="2" t="s">
        <v>42</v>
      </c>
      <c r="M132" s="2" t="s">
        <v>42</v>
      </c>
      <c r="N132" s="2" t="s">
        <v>42</v>
      </c>
      <c r="O132" s="2" t="s">
        <v>42</v>
      </c>
      <c r="P132" s="2" t="s">
        <v>42</v>
      </c>
      <c r="Q132" s="3">
        <v>0</v>
      </c>
      <c r="R132" s="16">
        <f t="shared" si="4"/>
        <v>0</v>
      </c>
    </row>
    <row r="133" spans="1:18" x14ac:dyDescent="0.25">
      <c r="A133" s="8" t="s">
        <v>272</v>
      </c>
      <c r="B133" s="9" t="s">
        <v>273</v>
      </c>
      <c r="C133" s="2" t="s">
        <v>42</v>
      </c>
      <c r="D133" s="2" t="s">
        <v>42</v>
      </c>
      <c r="E133" s="2" t="s">
        <v>42</v>
      </c>
      <c r="F133" s="2">
        <f t="shared" si="3"/>
        <v>0</v>
      </c>
      <c r="G133" s="2" t="s">
        <v>42</v>
      </c>
      <c r="H133" s="2" t="s">
        <v>42</v>
      </c>
      <c r="I133" s="2">
        <v>0</v>
      </c>
      <c r="J133" s="2">
        <f>I133+[1]ANTAI!J128</f>
        <v>0</v>
      </c>
      <c r="K133" s="2">
        <f t="shared" si="5"/>
        <v>0</v>
      </c>
      <c r="L133" s="2" t="s">
        <v>42</v>
      </c>
      <c r="M133" s="2" t="s">
        <v>42</v>
      </c>
      <c r="N133" s="2" t="s">
        <v>42</v>
      </c>
      <c r="O133" s="2" t="s">
        <v>42</v>
      </c>
      <c r="P133" s="2" t="s">
        <v>42</v>
      </c>
      <c r="Q133" s="3">
        <v>0</v>
      </c>
      <c r="R133" s="16">
        <f t="shared" si="4"/>
        <v>0</v>
      </c>
    </row>
    <row r="134" spans="1:18" x14ac:dyDescent="0.25">
      <c r="A134" s="8" t="s">
        <v>274</v>
      </c>
      <c r="B134" s="9" t="s">
        <v>275</v>
      </c>
      <c r="C134" s="2" t="s">
        <v>42</v>
      </c>
      <c r="D134" s="2" t="s">
        <v>42</v>
      </c>
      <c r="E134" s="2" t="s">
        <v>42</v>
      </c>
      <c r="F134" s="2">
        <f t="shared" si="3"/>
        <v>0</v>
      </c>
      <c r="G134" s="2" t="s">
        <v>42</v>
      </c>
      <c r="H134" s="2" t="s">
        <v>42</v>
      </c>
      <c r="I134" s="2">
        <v>0</v>
      </c>
      <c r="J134" s="2">
        <f>I134+[1]ANTAI!J129</f>
        <v>0</v>
      </c>
      <c r="K134" s="2">
        <f t="shared" si="5"/>
        <v>0</v>
      </c>
      <c r="L134" s="2" t="s">
        <v>42</v>
      </c>
      <c r="M134" s="2" t="s">
        <v>42</v>
      </c>
      <c r="N134" s="2" t="s">
        <v>42</v>
      </c>
      <c r="O134" s="2" t="s">
        <v>42</v>
      </c>
      <c r="P134" s="2" t="s">
        <v>42</v>
      </c>
      <c r="Q134" s="3">
        <v>0</v>
      </c>
      <c r="R134" s="16">
        <f t="shared" si="4"/>
        <v>0</v>
      </c>
    </row>
    <row r="135" spans="1:18" x14ac:dyDescent="0.25">
      <c r="A135" s="8" t="s">
        <v>276</v>
      </c>
      <c r="B135" s="9" t="s">
        <v>277</v>
      </c>
      <c r="C135" s="2" t="s">
        <v>42</v>
      </c>
      <c r="D135" s="2" t="s">
        <v>42</v>
      </c>
      <c r="E135" s="2" t="s">
        <v>42</v>
      </c>
      <c r="F135" s="2">
        <f t="shared" si="3"/>
        <v>0</v>
      </c>
      <c r="G135" s="2" t="s">
        <v>42</v>
      </c>
      <c r="H135" s="2" t="s">
        <v>42</v>
      </c>
      <c r="I135" s="2">
        <v>0</v>
      </c>
      <c r="J135" s="2">
        <f>I135+[1]ANTAI!J130</f>
        <v>0</v>
      </c>
      <c r="K135" s="2">
        <f t="shared" si="5"/>
        <v>0</v>
      </c>
      <c r="L135" s="2" t="s">
        <v>42</v>
      </c>
      <c r="M135" s="2" t="s">
        <v>42</v>
      </c>
      <c r="N135" s="2" t="s">
        <v>42</v>
      </c>
      <c r="O135" s="2" t="s">
        <v>42</v>
      </c>
      <c r="P135" s="2" t="s">
        <v>42</v>
      </c>
      <c r="Q135" s="3">
        <v>0</v>
      </c>
      <c r="R135" s="16">
        <f t="shared" si="4"/>
        <v>0</v>
      </c>
    </row>
    <row r="136" spans="1:18" x14ac:dyDescent="0.25">
      <c r="A136" s="8" t="s">
        <v>278</v>
      </c>
      <c r="B136" s="9" t="s">
        <v>279</v>
      </c>
      <c r="C136" s="2" t="s">
        <v>42</v>
      </c>
      <c r="D136" s="2" t="s">
        <v>42</v>
      </c>
      <c r="E136" s="2" t="s">
        <v>42</v>
      </c>
      <c r="F136" s="2">
        <f t="shared" ref="F136:F199" si="6">+C136+D136-E136</f>
        <v>0</v>
      </c>
      <c r="G136" s="2" t="s">
        <v>42</v>
      </c>
      <c r="H136" s="2" t="s">
        <v>42</v>
      </c>
      <c r="I136" s="2">
        <v>0</v>
      </c>
      <c r="J136" s="2">
        <f>I136+[1]ANTAI!J131</f>
        <v>0</v>
      </c>
      <c r="K136" s="2">
        <f t="shared" si="5"/>
        <v>0</v>
      </c>
      <c r="L136" s="2" t="s">
        <v>42</v>
      </c>
      <c r="M136" s="2" t="s">
        <v>42</v>
      </c>
      <c r="N136" s="2" t="s">
        <v>42</v>
      </c>
      <c r="O136" s="2" t="s">
        <v>42</v>
      </c>
      <c r="P136" s="2" t="s">
        <v>42</v>
      </c>
      <c r="Q136" s="3">
        <v>0</v>
      </c>
      <c r="R136" s="16">
        <f t="shared" ref="R136:R199" si="7">+Q136</f>
        <v>0</v>
      </c>
    </row>
    <row r="137" spans="1:18" x14ac:dyDescent="0.25">
      <c r="A137" s="8" t="s">
        <v>280</v>
      </c>
      <c r="B137" s="9" t="s">
        <v>281</v>
      </c>
      <c r="C137" s="2" t="s">
        <v>42</v>
      </c>
      <c r="D137" s="2" t="s">
        <v>42</v>
      </c>
      <c r="E137" s="2" t="s">
        <v>42</v>
      </c>
      <c r="F137" s="2">
        <f t="shared" si="6"/>
        <v>0</v>
      </c>
      <c r="G137" s="2" t="s">
        <v>42</v>
      </c>
      <c r="H137" s="2" t="s">
        <v>42</v>
      </c>
      <c r="I137" s="2">
        <v>0</v>
      </c>
      <c r="J137" s="2">
        <f>I137+[1]ANTAI!J132</f>
        <v>0</v>
      </c>
      <c r="K137" s="2">
        <f t="shared" ref="K137:K200" si="8">F137-J137</f>
        <v>0</v>
      </c>
      <c r="L137" s="2" t="s">
        <v>42</v>
      </c>
      <c r="M137" s="2" t="s">
        <v>42</v>
      </c>
      <c r="N137" s="2" t="s">
        <v>42</v>
      </c>
      <c r="O137" s="2" t="s">
        <v>42</v>
      </c>
      <c r="P137" s="2" t="s">
        <v>42</v>
      </c>
      <c r="Q137" s="3">
        <v>0</v>
      </c>
      <c r="R137" s="16">
        <f t="shared" si="7"/>
        <v>0</v>
      </c>
    </row>
    <row r="138" spans="1:18" x14ac:dyDescent="0.25">
      <c r="A138" s="8" t="s">
        <v>282</v>
      </c>
      <c r="B138" s="9" t="s">
        <v>283</v>
      </c>
      <c r="C138" s="2" t="s">
        <v>42</v>
      </c>
      <c r="D138" s="2" t="s">
        <v>42</v>
      </c>
      <c r="E138" s="2" t="s">
        <v>42</v>
      </c>
      <c r="F138" s="2">
        <f t="shared" si="6"/>
        <v>0</v>
      </c>
      <c r="G138" s="2" t="s">
        <v>42</v>
      </c>
      <c r="H138" s="2" t="s">
        <v>42</v>
      </c>
      <c r="I138" s="2">
        <v>0</v>
      </c>
      <c r="J138" s="2">
        <f>I138+[1]ANTAI!J133</f>
        <v>0</v>
      </c>
      <c r="K138" s="2">
        <f t="shared" si="8"/>
        <v>0</v>
      </c>
      <c r="L138" s="2" t="s">
        <v>42</v>
      </c>
      <c r="M138" s="2" t="s">
        <v>42</v>
      </c>
      <c r="N138" s="2" t="s">
        <v>42</v>
      </c>
      <c r="O138" s="2" t="s">
        <v>42</v>
      </c>
      <c r="P138" s="2" t="s">
        <v>42</v>
      </c>
      <c r="Q138" s="3">
        <v>0</v>
      </c>
      <c r="R138" s="16">
        <f t="shared" si="7"/>
        <v>0</v>
      </c>
    </row>
    <row r="139" spans="1:18" x14ac:dyDescent="0.25">
      <c r="A139" s="8" t="s">
        <v>284</v>
      </c>
      <c r="B139" s="9" t="s">
        <v>285</v>
      </c>
      <c r="C139" s="2" t="s">
        <v>42</v>
      </c>
      <c r="D139" s="2" t="s">
        <v>42</v>
      </c>
      <c r="E139" s="2" t="s">
        <v>42</v>
      </c>
      <c r="F139" s="2">
        <f t="shared" si="6"/>
        <v>0</v>
      </c>
      <c r="G139" s="2" t="s">
        <v>42</v>
      </c>
      <c r="H139" s="2" t="s">
        <v>42</v>
      </c>
      <c r="I139" s="2">
        <v>0</v>
      </c>
      <c r="J139" s="2">
        <f>I139+[1]ANTAI!J134</f>
        <v>0</v>
      </c>
      <c r="K139" s="2">
        <f t="shared" si="8"/>
        <v>0</v>
      </c>
      <c r="L139" s="2" t="s">
        <v>42</v>
      </c>
      <c r="M139" s="2" t="s">
        <v>42</v>
      </c>
      <c r="N139" s="2" t="s">
        <v>42</v>
      </c>
      <c r="O139" s="2" t="s">
        <v>42</v>
      </c>
      <c r="P139" s="2" t="s">
        <v>42</v>
      </c>
      <c r="Q139" s="3">
        <v>0</v>
      </c>
      <c r="R139" s="16">
        <f t="shared" si="7"/>
        <v>0</v>
      </c>
    </row>
    <row r="140" spans="1:18" x14ac:dyDescent="0.25">
      <c r="A140" s="8" t="s">
        <v>286</v>
      </c>
      <c r="B140" s="9" t="s">
        <v>287</v>
      </c>
      <c r="C140" s="2" t="s">
        <v>42</v>
      </c>
      <c r="D140" s="2" t="s">
        <v>42</v>
      </c>
      <c r="E140" s="2" t="s">
        <v>42</v>
      </c>
      <c r="F140" s="2">
        <f t="shared" si="6"/>
        <v>0</v>
      </c>
      <c r="G140" s="2" t="s">
        <v>42</v>
      </c>
      <c r="H140" s="2" t="s">
        <v>42</v>
      </c>
      <c r="I140" s="2">
        <v>0</v>
      </c>
      <c r="J140" s="2">
        <f>I140+[1]ANTAI!J135</f>
        <v>0</v>
      </c>
      <c r="K140" s="2">
        <f t="shared" si="8"/>
        <v>0</v>
      </c>
      <c r="L140" s="2" t="s">
        <v>42</v>
      </c>
      <c r="M140" s="2" t="s">
        <v>42</v>
      </c>
      <c r="N140" s="2" t="s">
        <v>42</v>
      </c>
      <c r="O140" s="2" t="s">
        <v>42</v>
      </c>
      <c r="P140" s="2" t="s">
        <v>42</v>
      </c>
      <c r="Q140" s="3">
        <v>0</v>
      </c>
      <c r="R140" s="16">
        <f t="shared" si="7"/>
        <v>0</v>
      </c>
    </row>
    <row r="141" spans="1:18" x14ac:dyDescent="0.25">
      <c r="A141" s="8" t="s">
        <v>288</v>
      </c>
      <c r="B141" s="9" t="s">
        <v>289</v>
      </c>
      <c r="C141" s="2">
        <f>6000</f>
        <v>6000</v>
      </c>
      <c r="D141" s="2" t="s">
        <v>42</v>
      </c>
      <c r="E141" s="2" t="s">
        <v>42</v>
      </c>
      <c r="F141" s="2">
        <f t="shared" si="6"/>
        <v>6000</v>
      </c>
      <c r="G141" s="2" t="s">
        <v>42</v>
      </c>
      <c r="H141" s="2" t="s">
        <v>42</v>
      </c>
      <c r="I141" s="2">
        <v>37.450000000000003</v>
      </c>
      <c r="J141" s="2">
        <f>I141+[1]ANTAI!J136</f>
        <v>5272.4499999999989</v>
      </c>
      <c r="K141" s="2">
        <f t="shared" si="8"/>
        <v>727.55000000000109</v>
      </c>
      <c r="L141" s="2" t="s">
        <v>42</v>
      </c>
      <c r="M141" s="2" t="s">
        <v>42</v>
      </c>
      <c r="N141" s="2" t="s">
        <v>42</v>
      </c>
      <c r="O141" s="2" t="s">
        <v>42</v>
      </c>
      <c r="P141" s="2" t="s">
        <v>42</v>
      </c>
      <c r="Q141" s="3">
        <f>J141*100%/F141</f>
        <v>0.87874166666666653</v>
      </c>
      <c r="R141" s="16">
        <f t="shared" si="7"/>
        <v>0.87874166666666653</v>
      </c>
    </row>
    <row r="142" spans="1:18" x14ac:dyDescent="0.25">
      <c r="A142" s="8" t="s">
        <v>290</v>
      </c>
      <c r="B142" s="9" t="s">
        <v>291</v>
      </c>
      <c r="C142" s="2" t="s">
        <v>42</v>
      </c>
      <c r="D142" s="2" t="s">
        <v>42</v>
      </c>
      <c r="E142" s="2" t="s">
        <v>42</v>
      </c>
      <c r="F142" s="2">
        <f t="shared" si="6"/>
        <v>0</v>
      </c>
      <c r="G142" s="2" t="s">
        <v>42</v>
      </c>
      <c r="H142" s="2" t="s">
        <v>42</v>
      </c>
      <c r="I142" s="2">
        <v>0</v>
      </c>
      <c r="J142" s="2">
        <f>I142+[1]ANTAI!J137</f>
        <v>0</v>
      </c>
      <c r="K142" s="2">
        <f t="shared" si="8"/>
        <v>0</v>
      </c>
      <c r="L142" s="2" t="s">
        <v>42</v>
      </c>
      <c r="M142" s="2" t="s">
        <v>42</v>
      </c>
      <c r="N142" s="2" t="s">
        <v>42</v>
      </c>
      <c r="O142" s="2" t="s">
        <v>42</v>
      </c>
      <c r="P142" s="2" t="s">
        <v>42</v>
      </c>
      <c r="Q142" s="3">
        <v>0</v>
      </c>
      <c r="R142" s="16">
        <f t="shared" si="7"/>
        <v>0</v>
      </c>
    </row>
    <row r="143" spans="1:18" x14ac:dyDescent="0.25">
      <c r="A143" s="8" t="s">
        <v>292</v>
      </c>
      <c r="B143" s="9" t="s">
        <v>293</v>
      </c>
      <c r="C143" s="2">
        <f>10000+20000+300</f>
        <v>30300</v>
      </c>
      <c r="D143" s="2" t="s">
        <v>42</v>
      </c>
      <c r="E143" s="2">
        <v>1700</v>
      </c>
      <c r="F143" s="2">
        <f t="shared" si="6"/>
        <v>28600</v>
      </c>
      <c r="G143" s="2" t="s">
        <v>42</v>
      </c>
      <c r="H143" s="2" t="s">
        <v>42</v>
      </c>
      <c r="I143" s="2">
        <v>0</v>
      </c>
      <c r="J143" s="2">
        <f>I143+[1]ANTAI!J138</f>
        <v>1802.2100000000003</v>
      </c>
      <c r="K143" s="2">
        <f t="shared" si="8"/>
        <v>26797.79</v>
      </c>
      <c r="L143" s="2" t="s">
        <v>42</v>
      </c>
      <c r="M143" s="2" t="s">
        <v>42</v>
      </c>
      <c r="N143" s="2" t="s">
        <v>42</v>
      </c>
      <c r="O143" s="2" t="s">
        <v>42</v>
      </c>
      <c r="P143" s="2" t="s">
        <v>42</v>
      </c>
      <c r="Q143" s="3">
        <f>J143*100%/F143</f>
        <v>6.3014335664335674E-2</v>
      </c>
      <c r="R143" s="16">
        <f t="shared" si="7"/>
        <v>6.3014335664335674E-2</v>
      </c>
    </row>
    <row r="144" spans="1:18" x14ac:dyDescent="0.25">
      <c r="A144" s="8" t="s">
        <v>294</v>
      </c>
      <c r="B144" s="9" t="s">
        <v>295</v>
      </c>
      <c r="C144" s="2">
        <v>2500</v>
      </c>
      <c r="D144" s="2">
        <v>59.25</v>
      </c>
      <c r="E144" s="2">
        <v>250</v>
      </c>
      <c r="F144" s="2">
        <f t="shared" si="6"/>
        <v>2309.25</v>
      </c>
      <c r="G144" s="2" t="s">
        <v>42</v>
      </c>
      <c r="H144" s="2" t="s">
        <v>42</v>
      </c>
      <c r="I144" s="2">
        <v>1.5</v>
      </c>
      <c r="J144" s="2">
        <f>I144+[1]ANTAI!J139</f>
        <v>2250.3000000000002</v>
      </c>
      <c r="K144" s="2">
        <f t="shared" si="8"/>
        <v>58.949999999999818</v>
      </c>
      <c r="L144" s="2" t="s">
        <v>42</v>
      </c>
      <c r="M144" s="2" t="s">
        <v>42</v>
      </c>
      <c r="N144" s="2" t="s">
        <v>42</v>
      </c>
      <c r="O144" s="2" t="s">
        <v>42</v>
      </c>
      <c r="P144" s="2" t="s">
        <v>42</v>
      </c>
      <c r="Q144" s="3">
        <f>J144*100%/F144</f>
        <v>0.97447223124391047</v>
      </c>
      <c r="R144" s="16">
        <f t="shared" si="7"/>
        <v>0.97447223124391047</v>
      </c>
    </row>
    <row r="145" spans="1:18" x14ac:dyDescent="0.25">
      <c r="A145" s="8" t="s">
        <v>296</v>
      </c>
      <c r="B145" s="9" t="s">
        <v>297</v>
      </c>
      <c r="C145" s="2" t="s">
        <v>42</v>
      </c>
      <c r="D145" s="2" t="s">
        <v>42</v>
      </c>
      <c r="E145" s="2" t="s">
        <v>42</v>
      </c>
      <c r="F145" s="2">
        <f t="shared" si="6"/>
        <v>0</v>
      </c>
      <c r="G145" s="2" t="s">
        <v>42</v>
      </c>
      <c r="H145" s="2" t="s">
        <v>42</v>
      </c>
      <c r="I145" s="2">
        <v>0</v>
      </c>
      <c r="J145" s="2">
        <f>I145+[1]ANTAI!J140</f>
        <v>0</v>
      </c>
      <c r="K145" s="2">
        <f t="shared" si="8"/>
        <v>0</v>
      </c>
      <c r="L145" s="2" t="s">
        <v>42</v>
      </c>
      <c r="M145" s="2" t="s">
        <v>42</v>
      </c>
      <c r="N145" s="2" t="s">
        <v>42</v>
      </c>
      <c r="O145" s="2" t="s">
        <v>42</v>
      </c>
      <c r="P145" s="2" t="s">
        <v>42</v>
      </c>
      <c r="Q145" s="3">
        <v>0</v>
      </c>
      <c r="R145" s="16">
        <f t="shared" si="7"/>
        <v>0</v>
      </c>
    </row>
    <row r="146" spans="1:18" x14ac:dyDescent="0.25">
      <c r="A146" s="8" t="s">
        <v>298</v>
      </c>
      <c r="B146" s="9" t="s">
        <v>299</v>
      </c>
      <c r="C146" s="2">
        <f>500+200+500+400</f>
        <v>1600</v>
      </c>
      <c r="D146" s="2" t="s">
        <v>42</v>
      </c>
      <c r="E146" s="2">
        <v>280</v>
      </c>
      <c r="F146" s="2">
        <f t="shared" si="6"/>
        <v>1320</v>
      </c>
      <c r="G146" s="2" t="s">
        <v>42</v>
      </c>
      <c r="H146" s="2" t="s">
        <v>42</v>
      </c>
      <c r="I146" s="2">
        <v>7.17</v>
      </c>
      <c r="J146" s="2">
        <f>I146+[1]ANTAI!J141</f>
        <v>714.44999999999993</v>
      </c>
      <c r="K146" s="2">
        <f t="shared" si="8"/>
        <v>605.55000000000007</v>
      </c>
      <c r="L146" s="2" t="s">
        <v>42</v>
      </c>
      <c r="M146" s="2" t="s">
        <v>42</v>
      </c>
      <c r="N146" s="2" t="s">
        <v>42</v>
      </c>
      <c r="O146" s="2" t="s">
        <v>42</v>
      </c>
      <c r="P146" s="2" t="s">
        <v>42</v>
      </c>
      <c r="Q146" s="3">
        <f>J146*100%/F146</f>
        <v>0.5412499999999999</v>
      </c>
      <c r="R146" s="16">
        <f t="shared" si="7"/>
        <v>0.5412499999999999</v>
      </c>
    </row>
    <row r="147" spans="1:18" x14ac:dyDescent="0.25">
      <c r="A147" s="8" t="s">
        <v>300</v>
      </c>
      <c r="B147" s="9" t="s">
        <v>301</v>
      </c>
      <c r="C147" s="2" t="s">
        <v>42</v>
      </c>
      <c r="D147" s="2" t="s">
        <v>42</v>
      </c>
      <c r="E147" s="2" t="s">
        <v>42</v>
      </c>
      <c r="F147" s="2">
        <f t="shared" si="6"/>
        <v>0</v>
      </c>
      <c r="G147" s="2" t="s">
        <v>42</v>
      </c>
      <c r="H147" s="2" t="s">
        <v>42</v>
      </c>
      <c r="I147" s="2">
        <v>0</v>
      </c>
      <c r="J147" s="2">
        <f>I147+[1]ANTAI!J142</f>
        <v>0</v>
      </c>
      <c r="K147" s="2">
        <f t="shared" si="8"/>
        <v>0</v>
      </c>
      <c r="L147" s="2" t="s">
        <v>42</v>
      </c>
      <c r="M147" s="2" t="s">
        <v>42</v>
      </c>
      <c r="N147" s="2" t="s">
        <v>42</v>
      </c>
      <c r="O147" s="2" t="s">
        <v>42</v>
      </c>
      <c r="P147" s="2" t="s">
        <v>42</v>
      </c>
      <c r="Q147" s="3">
        <v>0</v>
      </c>
      <c r="R147" s="16">
        <f t="shared" si="7"/>
        <v>0</v>
      </c>
    </row>
    <row r="148" spans="1:18" x14ac:dyDescent="0.25">
      <c r="A148" s="8" t="s">
        <v>302</v>
      </c>
      <c r="B148" s="9" t="s">
        <v>303</v>
      </c>
      <c r="C148" s="2">
        <v>7000</v>
      </c>
      <c r="D148" s="2" t="s">
        <v>42</v>
      </c>
      <c r="E148" s="2" t="s">
        <v>42</v>
      </c>
      <c r="F148" s="2">
        <f t="shared" si="6"/>
        <v>7000</v>
      </c>
      <c r="G148" s="2" t="s">
        <v>42</v>
      </c>
      <c r="H148" s="2" t="s">
        <v>42</v>
      </c>
      <c r="I148" s="2">
        <v>950</v>
      </c>
      <c r="J148" s="2">
        <f>I148+[1]ANTAI!J143</f>
        <v>5086.92</v>
      </c>
      <c r="K148" s="2">
        <f t="shared" si="8"/>
        <v>1913.08</v>
      </c>
      <c r="L148" s="2" t="s">
        <v>42</v>
      </c>
      <c r="M148" s="2" t="s">
        <v>42</v>
      </c>
      <c r="N148" s="2" t="s">
        <v>42</v>
      </c>
      <c r="O148" s="2" t="s">
        <v>42</v>
      </c>
      <c r="P148" s="2" t="s">
        <v>42</v>
      </c>
      <c r="Q148" s="3">
        <f>J148*100%/F148</f>
        <v>0.72670285714285721</v>
      </c>
      <c r="R148" s="16">
        <f t="shared" si="7"/>
        <v>0.72670285714285721</v>
      </c>
    </row>
    <row r="149" spans="1:18" x14ac:dyDescent="0.25">
      <c r="A149" s="8" t="s">
        <v>304</v>
      </c>
      <c r="B149" s="9" t="s">
        <v>305</v>
      </c>
      <c r="C149" s="2">
        <v>0</v>
      </c>
      <c r="D149" s="2" t="s">
        <v>42</v>
      </c>
      <c r="E149" s="2" t="s">
        <v>42</v>
      </c>
      <c r="F149" s="2">
        <f t="shared" si="6"/>
        <v>0</v>
      </c>
      <c r="G149" s="2" t="s">
        <v>42</v>
      </c>
      <c r="H149" s="2" t="s">
        <v>42</v>
      </c>
      <c r="I149" s="2">
        <v>0</v>
      </c>
      <c r="J149" s="2">
        <f>I149+[1]ANTAI!J144</f>
        <v>0</v>
      </c>
      <c r="K149" s="2">
        <f t="shared" si="8"/>
        <v>0</v>
      </c>
      <c r="L149" s="2" t="s">
        <v>42</v>
      </c>
      <c r="M149" s="2" t="s">
        <v>42</v>
      </c>
      <c r="N149" s="2" t="s">
        <v>42</v>
      </c>
      <c r="O149" s="2" t="s">
        <v>42</v>
      </c>
      <c r="P149" s="2" t="s">
        <v>42</v>
      </c>
      <c r="Q149" s="3">
        <v>0</v>
      </c>
      <c r="R149" s="16">
        <f t="shared" si="7"/>
        <v>0</v>
      </c>
    </row>
    <row r="150" spans="1:18" x14ac:dyDescent="0.25">
      <c r="A150" s="8" t="s">
        <v>306</v>
      </c>
      <c r="B150" s="9" t="s">
        <v>307</v>
      </c>
      <c r="C150" s="2">
        <v>50</v>
      </c>
      <c r="D150" s="2">
        <v>50</v>
      </c>
      <c r="E150" s="2" t="s">
        <v>42</v>
      </c>
      <c r="F150" s="2">
        <f t="shared" si="6"/>
        <v>100</v>
      </c>
      <c r="G150" s="2" t="s">
        <v>42</v>
      </c>
      <c r="H150" s="2" t="s">
        <v>42</v>
      </c>
      <c r="I150" s="2">
        <v>0</v>
      </c>
      <c r="J150" s="2">
        <f>I150+[1]ANTAI!J145</f>
        <v>98.55</v>
      </c>
      <c r="K150" s="2">
        <f t="shared" si="8"/>
        <v>1.4500000000000028</v>
      </c>
      <c r="L150" s="2" t="s">
        <v>42</v>
      </c>
      <c r="M150" s="2" t="s">
        <v>42</v>
      </c>
      <c r="N150" s="2" t="s">
        <v>42</v>
      </c>
      <c r="O150" s="2" t="s">
        <v>42</v>
      </c>
      <c r="P150" s="2" t="s">
        <v>42</v>
      </c>
      <c r="Q150" s="3">
        <f>J150*100%/F150</f>
        <v>0.98549999999999993</v>
      </c>
      <c r="R150" s="16">
        <f t="shared" si="7"/>
        <v>0.98549999999999993</v>
      </c>
    </row>
    <row r="151" spans="1:18" x14ac:dyDescent="0.25">
      <c r="A151" s="8" t="s">
        <v>308</v>
      </c>
      <c r="B151" s="9" t="s">
        <v>309</v>
      </c>
      <c r="C151" s="2">
        <v>300</v>
      </c>
      <c r="D151" s="2">
        <v>700</v>
      </c>
      <c r="E151" s="2">
        <v>0</v>
      </c>
      <c r="F151" s="2">
        <f>+C151+D151+E151</f>
        <v>1000</v>
      </c>
      <c r="G151" s="2" t="s">
        <v>42</v>
      </c>
      <c r="H151" s="2" t="s">
        <v>42</v>
      </c>
      <c r="I151" s="2">
        <v>0</v>
      </c>
      <c r="J151" s="2">
        <f>I151+[1]ANTAI!J146</f>
        <v>927.32</v>
      </c>
      <c r="K151" s="2">
        <f t="shared" si="8"/>
        <v>72.67999999999995</v>
      </c>
      <c r="L151" s="2" t="s">
        <v>42</v>
      </c>
      <c r="M151" s="2" t="s">
        <v>42</v>
      </c>
      <c r="N151" s="2" t="s">
        <v>42</v>
      </c>
      <c r="O151" s="2" t="s">
        <v>42</v>
      </c>
      <c r="P151" s="2" t="s">
        <v>42</v>
      </c>
      <c r="Q151" s="3">
        <f>J151*100%/F151</f>
        <v>0.92732000000000003</v>
      </c>
      <c r="R151" s="16">
        <f t="shared" si="7"/>
        <v>0.92732000000000003</v>
      </c>
    </row>
    <row r="152" spans="1:18" x14ac:dyDescent="0.25">
      <c r="A152" s="8" t="s">
        <v>12</v>
      </c>
      <c r="B152" s="9" t="s">
        <v>310</v>
      </c>
      <c r="C152" s="2">
        <f>600+500+5500+400+100</f>
        <v>7100</v>
      </c>
      <c r="D152" s="2">
        <v>12.1</v>
      </c>
      <c r="E152" s="2">
        <v>500</v>
      </c>
      <c r="F152" s="2">
        <f t="shared" si="6"/>
        <v>6612.1</v>
      </c>
      <c r="G152" s="2" t="s">
        <v>42</v>
      </c>
      <c r="H152" s="2" t="s">
        <v>42</v>
      </c>
      <c r="I152" s="2">
        <v>0</v>
      </c>
      <c r="J152" s="2">
        <f>I152+[1]ANTAI!J147</f>
        <v>5529</v>
      </c>
      <c r="K152" s="2">
        <f t="shared" si="8"/>
        <v>1083.1000000000004</v>
      </c>
      <c r="L152" s="2" t="s">
        <v>42</v>
      </c>
      <c r="M152" s="2" t="s">
        <v>42</v>
      </c>
      <c r="N152" s="2" t="s">
        <v>42</v>
      </c>
      <c r="O152" s="2" t="s">
        <v>42</v>
      </c>
      <c r="P152" s="2" t="s">
        <v>42</v>
      </c>
      <c r="Q152" s="3">
        <f>J152*100%/F152</f>
        <v>0.83619424993572389</v>
      </c>
      <c r="R152" s="16">
        <f t="shared" si="7"/>
        <v>0.83619424993572389</v>
      </c>
    </row>
    <row r="153" spans="1:18" x14ac:dyDescent="0.25">
      <c r="A153" s="8" t="s">
        <v>311</v>
      </c>
      <c r="B153" s="9" t="s">
        <v>312</v>
      </c>
      <c r="C153" s="2" t="s">
        <v>42</v>
      </c>
      <c r="D153" s="2" t="s">
        <v>42</v>
      </c>
      <c r="E153" s="2" t="s">
        <v>42</v>
      </c>
      <c r="F153" s="2">
        <f t="shared" si="6"/>
        <v>0</v>
      </c>
      <c r="G153" s="2" t="s">
        <v>42</v>
      </c>
      <c r="H153" s="2" t="s">
        <v>42</v>
      </c>
      <c r="I153" s="2">
        <v>0</v>
      </c>
      <c r="J153" s="2">
        <f>I153+[1]ANTAI!J148</f>
        <v>0</v>
      </c>
      <c r="K153" s="2">
        <f t="shared" si="8"/>
        <v>0</v>
      </c>
      <c r="L153" s="2" t="s">
        <v>42</v>
      </c>
      <c r="M153" s="2" t="s">
        <v>42</v>
      </c>
      <c r="N153" s="2" t="s">
        <v>42</v>
      </c>
      <c r="O153" s="2" t="s">
        <v>42</v>
      </c>
      <c r="P153" s="2" t="s">
        <v>42</v>
      </c>
      <c r="Q153" s="3">
        <v>0</v>
      </c>
      <c r="R153" s="16">
        <f t="shared" si="7"/>
        <v>0</v>
      </c>
    </row>
    <row r="154" spans="1:18" x14ac:dyDescent="0.25">
      <c r="A154" s="8" t="s">
        <v>13</v>
      </c>
      <c r="B154" s="9" t="s">
        <v>313</v>
      </c>
      <c r="C154" s="2">
        <f>2500+7000+1500+100+1700+2000</f>
        <v>14800</v>
      </c>
      <c r="D154" s="2">
        <v>1237.9100000000001</v>
      </c>
      <c r="E154" s="2" t="s">
        <v>42</v>
      </c>
      <c r="F154" s="2">
        <f t="shared" si="6"/>
        <v>16037.91</v>
      </c>
      <c r="G154" s="2" t="s">
        <v>42</v>
      </c>
      <c r="H154" s="2" t="s">
        <v>42</v>
      </c>
      <c r="I154" s="2">
        <v>3.5</v>
      </c>
      <c r="J154" s="2">
        <f>I154+[1]ANTAI!J149</f>
        <v>13167.95</v>
      </c>
      <c r="K154" s="2">
        <f t="shared" si="8"/>
        <v>2869.9599999999991</v>
      </c>
      <c r="L154" s="2" t="s">
        <v>42</v>
      </c>
      <c r="M154" s="2" t="s">
        <v>42</v>
      </c>
      <c r="N154" s="2" t="s">
        <v>42</v>
      </c>
      <c r="O154" s="2" t="s">
        <v>42</v>
      </c>
      <c r="P154" s="2" t="s">
        <v>42</v>
      </c>
      <c r="Q154" s="3">
        <f>J154*100%/F154</f>
        <v>0.82105149611140105</v>
      </c>
      <c r="R154" s="16">
        <f t="shared" si="7"/>
        <v>0.82105149611140105</v>
      </c>
    </row>
    <row r="155" spans="1:18" x14ac:dyDescent="0.25">
      <c r="A155" s="8" t="s">
        <v>314</v>
      </c>
      <c r="B155" s="9" t="s">
        <v>315</v>
      </c>
      <c r="C155" s="2" t="s">
        <v>42</v>
      </c>
      <c r="D155" s="2" t="s">
        <v>42</v>
      </c>
      <c r="E155" s="2" t="s">
        <v>42</v>
      </c>
      <c r="F155" s="2">
        <f t="shared" si="6"/>
        <v>0</v>
      </c>
      <c r="G155" s="2" t="s">
        <v>42</v>
      </c>
      <c r="H155" s="2" t="s">
        <v>42</v>
      </c>
      <c r="I155" s="2">
        <v>0</v>
      </c>
      <c r="J155" s="2">
        <f>I155+[1]ANTAI!J150</f>
        <v>0</v>
      </c>
      <c r="K155" s="2">
        <f t="shared" si="8"/>
        <v>0</v>
      </c>
      <c r="L155" s="2" t="s">
        <v>42</v>
      </c>
      <c r="M155" s="2" t="s">
        <v>42</v>
      </c>
      <c r="N155" s="2" t="s">
        <v>42</v>
      </c>
      <c r="O155" s="2" t="s">
        <v>42</v>
      </c>
      <c r="P155" s="2" t="s">
        <v>42</v>
      </c>
      <c r="Q155" s="3">
        <v>0</v>
      </c>
      <c r="R155" s="16">
        <f t="shared" si="7"/>
        <v>0</v>
      </c>
    </row>
    <row r="156" spans="1:18" x14ac:dyDescent="0.25">
      <c r="A156" s="8" t="s">
        <v>316</v>
      </c>
      <c r="B156" s="9" t="s">
        <v>317</v>
      </c>
      <c r="C156" s="2" t="s">
        <v>42</v>
      </c>
      <c r="D156" s="2" t="s">
        <v>42</v>
      </c>
      <c r="E156" s="2" t="s">
        <v>42</v>
      </c>
      <c r="F156" s="2">
        <f t="shared" si="6"/>
        <v>0</v>
      </c>
      <c r="G156" s="2" t="s">
        <v>42</v>
      </c>
      <c r="H156" s="2" t="s">
        <v>42</v>
      </c>
      <c r="I156" s="2">
        <v>0</v>
      </c>
      <c r="J156" s="2">
        <f>I156+[1]ANTAI!J151</f>
        <v>0</v>
      </c>
      <c r="K156" s="2">
        <f t="shared" si="8"/>
        <v>0</v>
      </c>
      <c r="L156" s="2" t="s">
        <v>42</v>
      </c>
      <c r="M156" s="2" t="s">
        <v>42</v>
      </c>
      <c r="N156" s="2" t="s">
        <v>42</v>
      </c>
      <c r="O156" s="2" t="s">
        <v>42</v>
      </c>
      <c r="P156" s="2" t="s">
        <v>42</v>
      </c>
      <c r="Q156" s="3">
        <v>0</v>
      </c>
      <c r="R156" s="16">
        <f t="shared" si="7"/>
        <v>0</v>
      </c>
    </row>
    <row r="157" spans="1:18" x14ac:dyDescent="0.25">
      <c r="A157" s="8" t="s">
        <v>318</v>
      </c>
      <c r="B157" s="9" t="s">
        <v>319</v>
      </c>
      <c r="C157" s="2" t="s">
        <v>42</v>
      </c>
      <c r="D157" s="2" t="s">
        <v>42</v>
      </c>
      <c r="E157" s="2" t="s">
        <v>42</v>
      </c>
      <c r="F157" s="2">
        <f t="shared" si="6"/>
        <v>0</v>
      </c>
      <c r="G157" s="2" t="s">
        <v>42</v>
      </c>
      <c r="H157" s="2" t="s">
        <v>42</v>
      </c>
      <c r="I157" s="2">
        <v>0</v>
      </c>
      <c r="J157" s="2">
        <f>I157+[1]ANTAI!J152</f>
        <v>0</v>
      </c>
      <c r="K157" s="2">
        <f t="shared" si="8"/>
        <v>0</v>
      </c>
      <c r="L157" s="2" t="s">
        <v>42</v>
      </c>
      <c r="M157" s="2" t="s">
        <v>42</v>
      </c>
      <c r="N157" s="2" t="s">
        <v>42</v>
      </c>
      <c r="O157" s="2" t="s">
        <v>42</v>
      </c>
      <c r="P157" s="2" t="s">
        <v>42</v>
      </c>
      <c r="Q157" s="3">
        <v>0</v>
      </c>
      <c r="R157" s="16">
        <f t="shared" si="7"/>
        <v>0</v>
      </c>
    </row>
    <row r="158" spans="1:18" x14ac:dyDescent="0.25">
      <c r="A158" s="8" t="s">
        <v>320</v>
      </c>
      <c r="B158" s="9" t="s">
        <v>321</v>
      </c>
      <c r="C158" s="2" t="s">
        <v>42</v>
      </c>
      <c r="D158" s="2" t="s">
        <v>42</v>
      </c>
      <c r="E158" s="2" t="s">
        <v>42</v>
      </c>
      <c r="F158" s="2">
        <f t="shared" si="6"/>
        <v>0</v>
      </c>
      <c r="G158" s="2" t="s">
        <v>42</v>
      </c>
      <c r="H158" s="2" t="s">
        <v>42</v>
      </c>
      <c r="I158" s="2">
        <v>0</v>
      </c>
      <c r="J158" s="2">
        <f>I158+[1]ANTAI!J153</f>
        <v>0</v>
      </c>
      <c r="K158" s="2">
        <f t="shared" si="8"/>
        <v>0</v>
      </c>
      <c r="L158" s="2" t="s">
        <v>42</v>
      </c>
      <c r="M158" s="2" t="s">
        <v>42</v>
      </c>
      <c r="N158" s="2" t="s">
        <v>42</v>
      </c>
      <c r="O158" s="2" t="s">
        <v>42</v>
      </c>
      <c r="P158" s="2" t="s">
        <v>42</v>
      </c>
      <c r="Q158" s="3">
        <v>0</v>
      </c>
      <c r="R158" s="16">
        <f t="shared" si="7"/>
        <v>0</v>
      </c>
    </row>
    <row r="159" spans="1:18" x14ac:dyDescent="0.25">
      <c r="A159" s="8" t="s">
        <v>322</v>
      </c>
      <c r="B159" s="9" t="s">
        <v>323</v>
      </c>
      <c r="C159" s="2">
        <f>500+18750</f>
        <v>19250</v>
      </c>
      <c r="D159" s="2">
        <v>22809</v>
      </c>
      <c r="E159" s="2" t="s">
        <v>42</v>
      </c>
      <c r="F159" s="2">
        <f>+C159+D159-E159</f>
        <v>42059</v>
      </c>
      <c r="G159" s="2" t="s">
        <v>42</v>
      </c>
      <c r="H159" s="2" t="s">
        <v>42</v>
      </c>
      <c r="I159" s="2">
        <v>23</v>
      </c>
      <c r="J159" s="2">
        <f>I159+[1]ANTAI!J154</f>
        <v>38082</v>
      </c>
      <c r="K159" s="2">
        <f t="shared" si="8"/>
        <v>3977</v>
      </c>
      <c r="L159" s="2" t="s">
        <v>42</v>
      </c>
      <c r="M159" s="2" t="s">
        <v>42</v>
      </c>
      <c r="N159" s="2" t="s">
        <v>42</v>
      </c>
      <c r="O159" s="2" t="s">
        <v>42</v>
      </c>
      <c r="P159" s="2" t="s">
        <v>42</v>
      </c>
      <c r="Q159" s="3">
        <f>J159*100%/F159</f>
        <v>0.9054423547873226</v>
      </c>
      <c r="R159" s="16">
        <f t="shared" si="7"/>
        <v>0.9054423547873226</v>
      </c>
    </row>
    <row r="160" spans="1:18" x14ac:dyDescent="0.25">
      <c r="A160" s="8" t="s">
        <v>324</v>
      </c>
      <c r="B160" s="9" t="s">
        <v>325</v>
      </c>
      <c r="C160" s="2" t="s">
        <v>42</v>
      </c>
      <c r="D160" s="2" t="s">
        <v>42</v>
      </c>
      <c r="E160" s="2" t="s">
        <v>42</v>
      </c>
      <c r="F160" s="2">
        <f t="shared" si="6"/>
        <v>0</v>
      </c>
      <c r="G160" s="2" t="s">
        <v>42</v>
      </c>
      <c r="H160" s="2" t="s">
        <v>42</v>
      </c>
      <c r="I160" s="2">
        <v>0</v>
      </c>
      <c r="J160" s="2">
        <f>I160+[1]ANTAI!J155</f>
        <v>0</v>
      </c>
      <c r="K160" s="2">
        <f t="shared" si="8"/>
        <v>0</v>
      </c>
      <c r="L160" s="2" t="s">
        <v>42</v>
      </c>
      <c r="M160" s="2" t="s">
        <v>42</v>
      </c>
      <c r="N160" s="2" t="s">
        <v>42</v>
      </c>
      <c r="O160" s="2" t="s">
        <v>42</v>
      </c>
      <c r="P160" s="2" t="s">
        <v>42</v>
      </c>
      <c r="Q160" s="3">
        <v>0</v>
      </c>
      <c r="R160" s="16">
        <f t="shared" si="7"/>
        <v>0</v>
      </c>
    </row>
    <row r="161" spans="1:18" x14ac:dyDescent="0.25">
      <c r="A161" s="8" t="s">
        <v>326</v>
      </c>
      <c r="B161" s="9" t="s">
        <v>221</v>
      </c>
      <c r="C161" s="2" t="s">
        <v>42</v>
      </c>
      <c r="D161" s="2" t="s">
        <v>42</v>
      </c>
      <c r="E161" s="2" t="s">
        <v>42</v>
      </c>
      <c r="F161" s="2">
        <f t="shared" si="6"/>
        <v>0</v>
      </c>
      <c r="G161" s="2" t="s">
        <v>42</v>
      </c>
      <c r="H161" s="2" t="s">
        <v>42</v>
      </c>
      <c r="I161" s="2">
        <v>0</v>
      </c>
      <c r="J161" s="2">
        <f>I161+[1]ANTAI!J156</f>
        <v>0</v>
      </c>
      <c r="K161" s="2">
        <f t="shared" si="8"/>
        <v>0</v>
      </c>
      <c r="L161" s="2" t="s">
        <v>42</v>
      </c>
      <c r="M161" s="2" t="s">
        <v>42</v>
      </c>
      <c r="N161" s="2" t="s">
        <v>42</v>
      </c>
      <c r="O161" s="2" t="s">
        <v>42</v>
      </c>
      <c r="P161" s="2" t="s">
        <v>42</v>
      </c>
      <c r="Q161" s="3">
        <v>0</v>
      </c>
      <c r="R161" s="16">
        <f t="shared" si="7"/>
        <v>0</v>
      </c>
    </row>
    <row r="162" spans="1:18" x14ac:dyDescent="0.25">
      <c r="A162" s="8" t="s">
        <v>327</v>
      </c>
      <c r="B162" s="9" t="s">
        <v>229</v>
      </c>
      <c r="C162" s="2" t="s">
        <v>42</v>
      </c>
      <c r="D162" s="2" t="s">
        <v>42</v>
      </c>
      <c r="E162" s="2" t="s">
        <v>42</v>
      </c>
      <c r="F162" s="2">
        <f t="shared" si="6"/>
        <v>0</v>
      </c>
      <c r="G162" s="2" t="s">
        <v>42</v>
      </c>
      <c r="H162" s="2" t="s">
        <v>42</v>
      </c>
      <c r="I162" s="2">
        <v>0</v>
      </c>
      <c r="J162" s="2">
        <f>I162+[1]ANTAI!J157</f>
        <v>0</v>
      </c>
      <c r="K162" s="2">
        <f t="shared" si="8"/>
        <v>0</v>
      </c>
      <c r="L162" s="2" t="s">
        <v>42</v>
      </c>
      <c r="M162" s="2" t="s">
        <v>42</v>
      </c>
      <c r="N162" s="2" t="s">
        <v>42</v>
      </c>
      <c r="O162" s="2" t="s">
        <v>42</v>
      </c>
      <c r="P162" s="2" t="s">
        <v>42</v>
      </c>
      <c r="Q162" s="3">
        <v>0</v>
      </c>
      <c r="R162" s="16">
        <f t="shared" si="7"/>
        <v>0</v>
      </c>
    </row>
    <row r="163" spans="1:18" x14ac:dyDescent="0.25">
      <c r="A163" s="8" t="s">
        <v>328</v>
      </c>
      <c r="B163" s="9" t="s">
        <v>329</v>
      </c>
      <c r="C163" s="2">
        <v>4000</v>
      </c>
      <c r="D163" s="2">
        <v>0</v>
      </c>
      <c r="E163" s="2" t="s">
        <v>42</v>
      </c>
      <c r="F163" s="2">
        <f>+C163+D163-E163</f>
        <v>4000</v>
      </c>
      <c r="G163" s="2" t="s">
        <v>42</v>
      </c>
      <c r="H163" s="2" t="s">
        <v>42</v>
      </c>
      <c r="I163" s="2">
        <v>0</v>
      </c>
      <c r="J163" s="2">
        <f>I163+[1]ANTAI!J158</f>
        <v>0</v>
      </c>
      <c r="K163" s="2">
        <f t="shared" si="8"/>
        <v>4000</v>
      </c>
      <c r="L163" s="2" t="s">
        <v>42</v>
      </c>
      <c r="M163" s="2" t="s">
        <v>42</v>
      </c>
      <c r="N163" s="2" t="s">
        <v>42</v>
      </c>
      <c r="O163" s="2" t="s">
        <v>42</v>
      </c>
      <c r="P163" s="2" t="s">
        <v>42</v>
      </c>
      <c r="Q163" s="3">
        <f>J163*100%/F163</f>
        <v>0</v>
      </c>
      <c r="R163" s="16">
        <f>+Q163</f>
        <v>0</v>
      </c>
    </row>
    <row r="164" spans="1:18" x14ac:dyDescent="0.25">
      <c r="A164" s="8" t="s">
        <v>330</v>
      </c>
      <c r="B164" s="9" t="s">
        <v>331</v>
      </c>
      <c r="C164" s="2" t="s">
        <v>42</v>
      </c>
      <c r="D164" s="2" t="s">
        <v>42</v>
      </c>
      <c r="E164" s="2" t="s">
        <v>42</v>
      </c>
      <c r="F164" s="2">
        <f t="shared" si="6"/>
        <v>0</v>
      </c>
      <c r="G164" s="2" t="s">
        <v>42</v>
      </c>
      <c r="H164" s="2" t="s">
        <v>42</v>
      </c>
      <c r="I164" s="2">
        <v>0</v>
      </c>
      <c r="J164" s="2">
        <f>I164+[1]ANTAI!J159</f>
        <v>0</v>
      </c>
      <c r="K164" s="2">
        <f t="shared" si="8"/>
        <v>0</v>
      </c>
      <c r="L164" s="2" t="s">
        <v>42</v>
      </c>
      <c r="M164" s="2" t="s">
        <v>42</v>
      </c>
      <c r="N164" s="2" t="s">
        <v>42</v>
      </c>
      <c r="O164" s="2" t="s">
        <v>42</v>
      </c>
      <c r="P164" s="2" t="s">
        <v>42</v>
      </c>
      <c r="Q164" s="3">
        <v>0</v>
      </c>
      <c r="R164" s="16">
        <f t="shared" si="7"/>
        <v>0</v>
      </c>
    </row>
    <row r="165" spans="1:18" x14ac:dyDescent="0.25">
      <c r="A165" s="8" t="s">
        <v>332</v>
      </c>
      <c r="B165" s="9" t="s">
        <v>333</v>
      </c>
      <c r="C165" s="2" t="s">
        <v>42</v>
      </c>
      <c r="D165" s="2" t="s">
        <v>42</v>
      </c>
      <c r="E165" s="2">
        <v>0</v>
      </c>
      <c r="F165" s="2">
        <f t="shared" si="6"/>
        <v>0</v>
      </c>
      <c r="G165" s="2" t="s">
        <v>42</v>
      </c>
      <c r="H165" s="2" t="s">
        <v>42</v>
      </c>
      <c r="I165" s="2">
        <v>0</v>
      </c>
      <c r="J165" s="2">
        <f>I165+[1]ANTAI!J160</f>
        <v>0</v>
      </c>
      <c r="K165" s="2">
        <f t="shared" si="8"/>
        <v>0</v>
      </c>
      <c r="L165" s="2" t="s">
        <v>42</v>
      </c>
      <c r="M165" s="2" t="s">
        <v>42</v>
      </c>
      <c r="N165" s="2" t="s">
        <v>42</v>
      </c>
      <c r="O165" s="2" t="s">
        <v>42</v>
      </c>
      <c r="P165" s="2" t="s">
        <v>42</v>
      </c>
      <c r="Q165" s="3">
        <v>0</v>
      </c>
      <c r="R165" s="16">
        <f t="shared" si="7"/>
        <v>0</v>
      </c>
    </row>
    <row r="166" spans="1:18" x14ac:dyDescent="0.25">
      <c r="A166" s="8" t="s">
        <v>334</v>
      </c>
      <c r="B166" s="9" t="s">
        <v>335</v>
      </c>
      <c r="C166" s="2" t="s">
        <v>42</v>
      </c>
      <c r="D166" s="2" t="s">
        <v>42</v>
      </c>
      <c r="E166" s="2" t="s">
        <v>42</v>
      </c>
      <c r="F166" s="2">
        <f t="shared" si="6"/>
        <v>0</v>
      </c>
      <c r="G166" s="2" t="s">
        <v>42</v>
      </c>
      <c r="H166" s="2" t="s">
        <v>42</v>
      </c>
      <c r="I166" s="2">
        <v>0</v>
      </c>
      <c r="J166" s="2">
        <f>I166+[1]ANTAI!J161</f>
        <v>0</v>
      </c>
      <c r="K166" s="2">
        <f t="shared" si="8"/>
        <v>0</v>
      </c>
      <c r="L166" s="2" t="s">
        <v>42</v>
      </c>
      <c r="M166" s="2" t="s">
        <v>42</v>
      </c>
      <c r="N166" s="2" t="s">
        <v>42</v>
      </c>
      <c r="O166" s="2" t="s">
        <v>42</v>
      </c>
      <c r="P166" s="2" t="s">
        <v>42</v>
      </c>
      <c r="Q166" s="3">
        <v>0</v>
      </c>
      <c r="R166" s="16">
        <f t="shared" si="7"/>
        <v>0</v>
      </c>
    </row>
    <row r="167" spans="1:18" x14ac:dyDescent="0.25">
      <c r="A167" s="8" t="s">
        <v>336</v>
      </c>
      <c r="B167" s="9" t="s">
        <v>337</v>
      </c>
      <c r="C167" s="2" t="s">
        <v>42</v>
      </c>
      <c r="D167" s="2" t="s">
        <v>42</v>
      </c>
      <c r="E167" s="2" t="s">
        <v>42</v>
      </c>
      <c r="F167" s="2">
        <f t="shared" si="6"/>
        <v>0</v>
      </c>
      <c r="G167" s="2" t="s">
        <v>42</v>
      </c>
      <c r="H167" s="2" t="s">
        <v>42</v>
      </c>
      <c r="I167" s="2">
        <v>0</v>
      </c>
      <c r="J167" s="2">
        <f>I167+[1]ANTAI!J162</f>
        <v>0</v>
      </c>
      <c r="K167" s="2">
        <f t="shared" si="8"/>
        <v>0</v>
      </c>
      <c r="L167" s="2" t="s">
        <v>42</v>
      </c>
      <c r="M167" s="2" t="s">
        <v>42</v>
      </c>
      <c r="N167" s="2" t="s">
        <v>42</v>
      </c>
      <c r="O167" s="2" t="s">
        <v>42</v>
      </c>
      <c r="P167" s="2" t="s">
        <v>42</v>
      </c>
      <c r="Q167" s="3">
        <v>0</v>
      </c>
      <c r="R167" s="16">
        <f t="shared" si="7"/>
        <v>0</v>
      </c>
    </row>
    <row r="168" spans="1:18" x14ac:dyDescent="0.25">
      <c r="A168" s="8" t="s">
        <v>338</v>
      </c>
      <c r="B168" s="9" t="s">
        <v>305</v>
      </c>
      <c r="C168" s="2" t="s">
        <v>42</v>
      </c>
      <c r="D168" s="2" t="s">
        <v>42</v>
      </c>
      <c r="E168" s="2" t="s">
        <v>42</v>
      </c>
      <c r="F168" s="2">
        <f t="shared" si="6"/>
        <v>0</v>
      </c>
      <c r="G168" s="2" t="s">
        <v>42</v>
      </c>
      <c r="H168" s="2" t="s">
        <v>42</v>
      </c>
      <c r="I168" s="2">
        <v>0</v>
      </c>
      <c r="J168" s="2">
        <f>I168+[1]ANTAI!J163</f>
        <v>0</v>
      </c>
      <c r="K168" s="2">
        <f t="shared" si="8"/>
        <v>0</v>
      </c>
      <c r="L168" s="2" t="s">
        <v>42</v>
      </c>
      <c r="M168" s="2" t="s">
        <v>42</v>
      </c>
      <c r="N168" s="2" t="s">
        <v>42</v>
      </c>
      <c r="O168" s="2" t="s">
        <v>42</v>
      </c>
      <c r="P168" s="2" t="s">
        <v>42</v>
      </c>
      <c r="Q168" s="3">
        <v>0</v>
      </c>
      <c r="R168" s="16">
        <f t="shared" si="7"/>
        <v>0</v>
      </c>
    </row>
    <row r="169" spans="1:18" x14ac:dyDescent="0.25">
      <c r="A169" s="8" t="s">
        <v>339</v>
      </c>
      <c r="B169" s="9" t="s">
        <v>340</v>
      </c>
      <c r="C169" s="2" t="s">
        <v>42</v>
      </c>
      <c r="D169" s="2" t="s">
        <v>42</v>
      </c>
      <c r="E169" s="2" t="s">
        <v>42</v>
      </c>
      <c r="F169" s="2">
        <f t="shared" si="6"/>
        <v>0</v>
      </c>
      <c r="G169" s="2" t="s">
        <v>42</v>
      </c>
      <c r="H169" s="2" t="s">
        <v>42</v>
      </c>
      <c r="I169" s="2">
        <v>0</v>
      </c>
      <c r="J169" s="2">
        <f>I169+[1]ANTAI!J164</f>
        <v>0</v>
      </c>
      <c r="K169" s="2">
        <f t="shared" si="8"/>
        <v>0</v>
      </c>
      <c r="L169" s="2" t="s">
        <v>42</v>
      </c>
      <c r="M169" s="2" t="s">
        <v>42</v>
      </c>
      <c r="N169" s="2" t="s">
        <v>42</v>
      </c>
      <c r="O169" s="2" t="s">
        <v>42</v>
      </c>
      <c r="P169" s="2" t="s">
        <v>42</v>
      </c>
      <c r="Q169" s="3">
        <v>0</v>
      </c>
      <c r="R169" s="16">
        <f t="shared" si="7"/>
        <v>0</v>
      </c>
    </row>
    <row r="170" spans="1:18" x14ac:dyDescent="0.25">
      <c r="A170" s="8" t="s">
        <v>341</v>
      </c>
      <c r="B170" s="9" t="s">
        <v>342</v>
      </c>
      <c r="C170" s="2" t="s">
        <v>42</v>
      </c>
      <c r="D170" s="2" t="s">
        <v>42</v>
      </c>
      <c r="E170" s="2" t="s">
        <v>42</v>
      </c>
      <c r="F170" s="2">
        <f t="shared" si="6"/>
        <v>0</v>
      </c>
      <c r="G170" s="2" t="s">
        <v>42</v>
      </c>
      <c r="H170" s="2" t="s">
        <v>42</v>
      </c>
      <c r="I170" s="2">
        <v>0</v>
      </c>
      <c r="J170" s="2">
        <f>I170+[1]ANTAI!J165</f>
        <v>0</v>
      </c>
      <c r="K170" s="2">
        <f t="shared" si="8"/>
        <v>0</v>
      </c>
      <c r="L170" s="2" t="s">
        <v>42</v>
      </c>
      <c r="M170" s="2" t="s">
        <v>42</v>
      </c>
      <c r="N170" s="2" t="s">
        <v>42</v>
      </c>
      <c r="O170" s="2" t="s">
        <v>42</v>
      </c>
      <c r="P170" s="2" t="s">
        <v>42</v>
      </c>
      <c r="Q170" s="3">
        <v>0</v>
      </c>
      <c r="R170" s="16">
        <f t="shared" si="7"/>
        <v>0</v>
      </c>
    </row>
    <row r="171" spans="1:18" x14ac:dyDescent="0.25">
      <c r="A171" s="8" t="s">
        <v>343</v>
      </c>
      <c r="B171" s="9" t="s">
        <v>344</v>
      </c>
      <c r="C171" s="2">
        <v>500</v>
      </c>
      <c r="D171" s="2" t="s">
        <v>42</v>
      </c>
      <c r="E171" s="2">
        <v>500</v>
      </c>
      <c r="F171" s="2">
        <f t="shared" si="6"/>
        <v>0</v>
      </c>
      <c r="G171" s="2" t="s">
        <v>42</v>
      </c>
      <c r="H171" s="2" t="s">
        <v>42</v>
      </c>
      <c r="I171" s="2">
        <v>0</v>
      </c>
      <c r="J171" s="2">
        <f>I171+[1]ANTAI!J166</f>
        <v>0</v>
      </c>
      <c r="K171" s="2">
        <f t="shared" si="8"/>
        <v>0</v>
      </c>
      <c r="L171" s="2" t="s">
        <v>42</v>
      </c>
      <c r="M171" s="2" t="s">
        <v>42</v>
      </c>
      <c r="N171" s="2" t="s">
        <v>42</v>
      </c>
      <c r="O171" s="2" t="s">
        <v>42</v>
      </c>
      <c r="P171" s="2" t="s">
        <v>42</v>
      </c>
      <c r="Q171" s="3">
        <v>0</v>
      </c>
      <c r="R171" s="16">
        <f t="shared" si="7"/>
        <v>0</v>
      </c>
    </row>
    <row r="172" spans="1:18" x14ac:dyDescent="0.25">
      <c r="A172" s="8" t="s">
        <v>345</v>
      </c>
      <c r="B172" s="9" t="s">
        <v>346</v>
      </c>
      <c r="C172" s="2" t="s">
        <v>42</v>
      </c>
      <c r="D172" s="2" t="s">
        <v>42</v>
      </c>
      <c r="E172" s="2" t="s">
        <v>42</v>
      </c>
      <c r="F172" s="2">
        <f t="shared" si="6"/>
        <v>0</v>
      </c>
      <c r="G172" s="2" t="s">
        <v>42</v>
      </c>
      <c r="H172" s="2" t="s">
        <v>42</v>
      </c>
      <c r="I172" s="2">
        <v>0</v>
      </c>
      <c r="J172" s="2">
        <f>I172+[1]ANTAI!J167</f>
        <v>0</v>
      </c>
      <c r="K172" s="2">
        <f t="shared" si="8"/>
        <v>0</v>
      </c>
      <c r="L172" s="2" t="s">
        <v>42</v>
      </c>
      <c r="M172" s="2" t="s">
        <v>42</v>
      </c>
      <c r="N172" s="2" t="s">
        <v>42</v>
      </c>
      <c r="O172" s="2" t="s">
        <v>42</v>
      </c>
      <c r="P172" s="2" t="s">
        <v>42</v>
      </c>
      <c r="Q172" s="3">
        <v>0</v>
      </c>
      <c r="R172" s="16">
        <f t="shared" si="7"/>
        <v>0</v>
      </c>
    </row>
    <row r="173" spans="1:18" x14ac:dyDescent="0.25">
      <c r="A173" s="8" t="s">
        <v>347</v>
      </c>
      <c r="B173" s="9" t="s">
        <v>348</v>
      </c>
      <c r="C173" s="2" t="s">
        <v>42</v>
      </c>
      <c r="D173" s="2" t="s">
        <v>42</v>
      </c>
      <c r="E173" s="2" t="s">
        <v>42</v>
      </c>
      <c r="F173" s="2">
        <f t="shared" si="6"/>
        <v>0</v>
      </c>
      <c r="G173" s="2" t="s">
        <v>42</v>
      </c>
      <c r="H173" s="2" t="s">
        <v>42</v>
      </c>
      <c r="I173" s="2">
        <v>0</v>
      </c>
      <c r="J173" s="2">
        <f>I173+[1]ANTAI!J168</f>
        <v>0</v>
      </c>
      <c r="K173" s="2">
        <f t="shared" si="8"/>
        <v>0</v>
      </c>
      <c r="L173" s="2" t="s">
        <v>42</v>
      </c>
      <c r="M173" s="2" t="s">
        <v>42</v>
      </c>
      <c r="N173" s="2" t="s">
        <v>42</v>
      </c>
      <c r="O173" s="2" t="s">
        <v>42</v>
      </c>
      <c r="P173" s="2" t="s">
        <v>42</v>
      </c>
      <c r="Q173" s="3">
        <v>0</v>
      </c>
      <c r="R173" s="16">
        <f t="shared" si="7"/>
        <v>0</v>
      </c>
    </row>
    <row r="174" spans="1:18" x14ac:dyDescent="0.25">
      <c r="A174" s="8" t="s">
        <v>349</v>
      </c>
      <c r="B174" s="9" t="s">
        <v>350</v>
      </c>
      <c r="C174" s="2" t="s">
        <v>42</v>
      </c>
      <c r="D174" s="2" t="s">
        <v>42</v>
      </c>
      <c r="E174" s="2" t="s">
        <v>42</v>
      </c>
      <c r="F174" s="2">
        <f t="shared" si="6"/>
        <v>0</v>
      </c>
      <c r="G174" s="2" t="s">
        <v>42</v>
      </c>
      <c r="H174" s="2" t="s">
        <v>42</v>
      </c>
      <c r="I174" s="2">
        <v>0</v>
      </c>
      <c r="J174" s="2">
        <f>I174+[1]ANTAI!J169</f>
        <v>0</v>
      </c>
      <c r="K174" s="2">
        <f t="shared" si="8"/>
        <v>0</v>
      </c>
      <c r="L174" s="2" t="s">
        <v>42</v>
      </c>
      <c r="M174" s="2" t="s">
        <v>42</v>
      </c>
      <c r="N174" s="2" t="s">
        <v>42</v>
      </c>
      <c r="O174" s="2" t="s">
        <v>42</v>
      </c>
      <c r="P174" s="2" t="s">
        <v>42</v>
      </c>
      <c r="Q174" s="3">
        <v>0</v>
      </c>
      <c r="R174" s="16">
        <f t="shared" si="7"/>
        <v>0</v>
      </c>
    </row>
    <row r="175" spans="1:18" x14ac:dyDescent="0.25">
      <c r="A175" s="8" t="s">
        <v>351</v>
      </c>
      <c r="B175" s="9" t="s">
        <v>352</v>
      </c>
      <c r="C175" s="2" t="s">
        <v>42</v>
      </c>
      <c r="D175" s="2" t="s">
        <v>42</v>
      </c>
      <c r="E175" s="2" t="s">
        <v>42</v>
      </c>
      <c r="F175" s="2">
        <f t="shared" si="6"/>
        <v>0</v>
      </c>
      <c r="G175" s="2" t="s">
        <v>42</v>
      </c>
      <c r="H175" s="2" t="s">
        <v>42</v>
      </c>
      <c r="I175" s="2">
        <v>0</v>
      </c>
      <c r="J175" s="2">
        <f>I175+[1]ANTAI!J170</f>
        <v>0</v>
      </c>
      <c r="K175" s="2">
        <f t="shared" si="8"/>
        <v>0</v>
      </c>
      <c r="L175" s="2" t="s">
        <v>42</v>
      </c>
      <c r="M175" s="2" t="s">
        <v>42</v>
      </c>
      <c r="N175" s="2" t="s">
        <v>42</v>
      </c>
      <c r="O175" s="2" t="s">
        <v>42</v>
      </c>
      <c r="P175" s="2" t="s">
        <v>42</v>
      </c>
      <c r="Q175" s="3">
        <v>0</v>
      </c>
      <c r="R175" s="16">
        <f t="shared" si="7"/>
        <v>0</v>
      </c>
    </row>
    <row r="176" spans="1:18" x14ac:dyDescent="0.25">
      <c r="A176" s="8" t="s">
        <v>353</v>
      </c>
      <c r="B176" s="9" t="s">
        <v>354</v>
      </c>
      <c r="C176" s="2" t="s">
        <v>42</v>
      </c>
      <c r="D176" s="2" t="s">
        <v>42</v>
      </c>
      <c r="E176" s="2" t="s">
        <v>42</v>
      </c>
      <c r="F176" s="2">
        <f t="shared" si="6"/>
        <v>0</v>
      </c>
      <c r="G176" s="2" t="s">
        <v>42</v>
      </c>
      <c r="H176" s="2" t="s">
        <v>42</v>
      </c>
      <c r="I176" s="2">
        <v>0</v>
      </c>
      <c r="J176" s="2">
        <f>I176+[1]ANTAI!J171</f>
        <v>0</v>
      </c>
      <c r="K176" s="2">
        <f t="shared" si="8"/>
        <v>0</v>
      </c>
      <c r="L176" s="2" t="s">
        <v>42</v>
      </c>
      <c r="M176" s="2" t="s">
        <v>42</v>
      </c>
      <c r="N176" s="2" t="s">
        <v>42</v>
      </c>
      <c r="O176" s="2" t="s">
        <v>42</v>
      </c>
      <c r="P176" s="2" t="s">
        <v>42</v>
      </c>
      <c r="Q176" s="3">
        <v>0</v>
      </c>
      <c r="R176" s="16">
        <f t="shared" si="7"/>
        <v>0</v>
      </c>
    </row>
    <row r="177" spans="1:18" x14ac:dyDescent="0.25">
      <c r="A177" s="8" t="s">
        <v>355</v>
      </c>
      <c r="B177" s="9" t="s">
        <v>356</v>
      </c>
      <c r="C177" s="2" t="s">
        <v>42</v>
      </c>
      <c r="D177" s="2" t="s">
        <v>42</v>
      </c>
      <c r="E177" s="2" t="s">
        <v>42</v>
      </c>
      <c r="F177" s="2">
        <f t="shared" si="6"/>
        <v>0</v>
      </c>
      <c r="G177" s="2" t="s">
        <v>42</v>
      </c>
      <c r="H177" s="2" t="s">
        <v>42</v>
      </c>
      <c r="I177" s="2">
        <v>0</v>
      </c>
      <c r="J177" s="2">
        <f>I177+[1]ANTAI!J172</f>
        <v>0</v>
      </c>
      <c r="K177" s="2">
        <f t="shared" si="8"/>
        <v>0</v>
      </c>
      <c r="L177" s="2" t="s">
        <v>42</v>
      </c>
      <c r="M177" s="2" t="s">
        <v>42</v>
      </c>
      <c r="N177" s="2" t="s">
        <v>42</v>
      </c>
      <c r="O177" s="2" t="s">
        <v>42</v>
      </c>
      <c r="P177" s="2" t="s">
        <v>42</v>
      </c>
      <c r="Q177" s="3">
        <v>0</v>
      </c>
      <c r="R177" s="16">
        <f t="shared" si="7"/>
        <v>0</v>
      </c>
    </row>
    <row r="178" spans="1:18" x14ac:dyDescent="0.25">
      <c r="A178" s="8" t="s">
        <v>357</v>
      </c>
      <c r="B178" s="9" t="s">
        <v>358</v>
      </c>
      <c r="C178" s="2" t="s">
        <v>42</v>
      </c>
      <c r="D178" s="2" t="s">
        <v>42</v>
      </c>
      <c r="E178" s="2" t="s">
        <v>42</v>
      </c>
      <c r="F178" s="2">
        <f t="shared" si="6"/>
        <v>0</v>
      </c>
      <c r="G178" s="2" t="s">
        <v>42</v>
      </c>
      <c r="H178" s="2" t="s">
        <v>42</v>
      </c>
      <c r="I178" s="2">
        <v>0</v>
      </c>
      <c r="J178" s="2">
        <f>I178+[1]ANTAI!J173</f>
        <v>0</v>
      </c>
      <c r="K178" s="2">
        <f t="shared" si="8"/>
        <v>0</v>
      </c>
      <c r="L178" s="2" t="s">
        <v>42</v>
      </c>
      <c r="M178" s="2" t="s">
        <v>42</v>
      </c>
      <c r="N178" s="2" t="s">
        <v>42</v>
      </c>
      <c r="O178" s="2" t="s">
        <v>42</v>
      </c>
      <c r="P178" s="2" t="s">
        <v>42</v>
      </c>
      <c r="Q178" s="3">
        <v>0</v>
      </c>
      <c r="R178" s="16">
        <f t="shared" si="7"/>
        <v>0</v>
      </c>
    </row>
    <row r="179" spans="1:18" x14ac:dyDescent="0.25">
      <c r="A179" s="8" t="s">
        <v>359</v>
      </c>
      <c r="B179" s="9" t="s">
        <v>360</v>
      </c>
      <c r="C179" s="2" t="s">
        <v>42</v>
      </c>
      <c r="D179" s="2" t="s">
        <v>42</v>
      </c>
      <c r="E179" s="2" t="s">
        <v>42</v>
      </c>
      <c r="F179" s="2">
        <f t="shared" si="6"/>
        <v>0</v>
      </c>
      <c r="G179" s="2" t="s">
        <v>42</v>
      </c>
      <c r="H179" s="2" t="s">
        <v>42</v>
      </c>
      <c r="I179" s="2">
        <v>0</v>
      </c>
      <c r="J179" s="2">
        <f>I179+[1]ANTAI!J174</f>
        <v>0</v>
      </c>
      <c r="K179" s="2">
        <f t="shared" si="8"/>
        <v>0</v>
      </c>
      <c r="L179" s="2" t="s">
        <v>42</v>
      </c>
      <c r="M179" s="2" t="s">
        <v>42</v>
      </c>
      <c r="N179" s="2" t="s">
        <v>42</v>
      </c>
      <c r="O179" s="2" t="s">
        <v>42</v>
      </c>
      <c r="P179" s="2" t="s">
        <v>42</v>
      </c>
      <c r="Q179" s="3">
        <v>0</v>
      </c>
      <c r="R179" s="16">
        <f t="shared" si="7"/>
        <v>0</v>
      </c>
    </row>
    <row r="180" spans="1:18" x14ac:dyDescent="0.25">
      <c r="A180" s="8" t="s">
        <v>361</v>
      </c>
      <c r="B180" s="9" t="s">
        <v>362</v>
      </c>
      <c r="C180" s="2" t="s">
        <v>42</v>
      </c>
      <c r="D180" s="2" t="s">
        <v>42</v>
      </c>
      <c r="E180" s="2" t="s">
        <v>42</v>
      </c>
      <c r="F180" s="2">
        <f t="shared" si="6"/>
        <v>0</v>
      </c>
      <c r="G180" s="2" t="s">
        <v>42</v>
      </c>
      <c r="H180" s="2" t="s">
        <v>42</v>
      </c>
      <c r="I180" s="2">
        <v>0</v>
      </c>
      <c r="J180" s="2">
        <f>I180+[1]ANTAI!J175</f>
        <v>0</v>
      </c>
      <c r="K180" s="2">
        <f t="shared" si="8"/>
        <v>0</v>
      </c>
      <c r="L180" s="2" t="s">
        <v>42</v>
      </c>
      <c r="M180" s="2" t="s">
        <v>42</v>
      </c>
      <c r="N180" s="2" t="s">
        <v>42</v>
      </c>
      <c r="O180" s="2" t="s">
        <v>42</v>
      </c>
      <c r="P180" s="2" t="s">
        <v>42</v>
      </c>
      <c r="Q180" s="3">
        <v>0</v>
      </c>
      <c r="R180" s="16">
        <f t="shared" si="7"/>
        <v>0</v>
      </c>
    </row>
    <row r="181" spans="1:18" x14ac:dyDescent="0.25">
      <c r="A181" s="8" t="s">
        <v>363</v>
      </c>
      <c r="B181" s="9" t="s">
        <v>364</v>
      </c>
      <c r="C181" s="2" t="s">
        <v>42</v>
      </c>
      <c r="D181" s="2" t="s">
        <v>42</v>
      </c>
      <c r="E181" s="2" t="s">
        <v>42</v>
      </c>
      <c r="F181" s="2">
        <f t="shared" si="6"/>
        <v>0</v>
      </c>
      <c r="G181" s="2" t="s">
        <v>42</v>
      </c>
      <c r="H181" s="2" t="s">
        <v>42</v>
      </c>
      <c r="I181" s="2">
        <v>0</v>
      </c>
      <c r="J181" s="2">
        <f>I181+[1]ANTAI!J176</f>
        <v>0</v>
      </c>
      <c r="K181" s="2">
        <f t="shared" si="8"/>
        <v>0</v>
      </c>
      <c r="L181" s="2" t="s">
        <v>42</v>
      </c>
      <c r="M181" s="2" t="s">
        <v>42</v>
      </c>
      <c r="N181" s="2" t="s">
        <v>42</v>
      </c>
      <c r="O181" s="2" t="s">
        <v>42</v>
      </c>
      <c r="P181" s="2" t="s">
        <v>42</v>
      </c>
      <c r="Q181" s="3">
        <v>0</v>
      </c>
      <c r="R181" s="16">
        <f t="shared" si="7"/>
        <v>0</v>
      </c>
    </row>
    <row r="182" spans="1:18" x14ac:dyDescent="0.25">
      <c r="A182" s="8" t="s">
        <v>365</v>
      </c>
      <c r="B182" s="9" t="s">
        <v>366</v>
      </c>
      <c r="C182" s="2" t="s">
        <v>42</v>
      </c>
      <c r="D182" s="2" t="s">
        <v>42</v>
      </c>
      <c r="E182" s="2" t="s">
        <v>42</v>
      </c>
      <c r="F182" s="2">
        <f t="shared" si="6"/>
        <v>0</v>
      </c>
      <c r="G182" s="2" t="s">
        <v>42</v>
      </c>
      <c r="H182" s="2" t="s">
        <v>42</v>
      </c>
      <c r="I182" s="2">
        <v>0</v>
      </c>
      <c r="J182" s="2">
        <f>I182+[1]ANTAI!J177</f>
        <v>0</v>
      </c>
      <c r="K182" s="2">
        <f t="shared" si="8"/>
        <v>0</v>
      </c>
      <c r="L182" s="2" t="s">
        <v>42</v>
      </c>
      <c r="M182" s="2" t="s">
        <v>42</v>
      </c>
      <c r="N182" s="2" t="s">
        <v>42</v>
      </c>
      <c r="O182" s="2" t="s">
        <v>42</v>
      </c>
      <c r="P182" s="2" t="s">
        <v>42</v>
      </c>
      <c r="Q182" s="3">
        <v>0</v>
      </c>
      <c r="R182" s="16">
        <f t="shared" si="7"/>
        <v>0</v>
      </c>
    </row>
    <row r="183" spans="1:18" x14ac:dyDescent="0.25">
      <c r="A183" s="8" t="s">
        <v>367</v>
      </c>
      <c r="B183" s="9" t="s">
        <v>368</v>
      </c>
      <c r="C183" s="2" t="s">
        <v>42</v>
      </c>
      <c r="D183" s="2" t="s">
        <v>42</v>
      </c>
      <c r="E183" s="2" t="s">
        <v>42</v>
      </c>
      <c r="F183" s="2">
        <f t="shared" si="6"/>
        <v>0</v>
      </c>
      <c r="G183" s="2" t="s">
        <v>42</v>
      </c>
      <c r="H183" s="2" t="s">
        <v>42</v>
      </c>
      <c r="I183" s="2">
        <v>0</v>
      </c>
      <c r="J183" s="2">
        <f>I183+[1]ANTAI!J178</f>
        <v>0</v>
      </c>
      <c r="K183" s="2">
        <f t="shared" si="8"/>
        <v>0</v>
      </c>
      <c r="L183" s="2" t="s">
        <v>42</v>
      </c>
      <c r="M183" s="2" t="s">
        <v>42</v>
      </c>
      <c r="N183" s="2" t="s">
        <v>42</v>
      </c>
      <c r="O183" s="2" t="s">
        <v>42</v>
      </c>
      <c r="P183" s="2" t="s">
        <v>42</v>
      </c>
      <c r="Q183" s="3">
        <v>0</v>
      </c>
      <c r="R183" s="16">
        <f t="shared" si="7"/>
        <v>0</v>
      </c>
    </row>
    <row r="184" spans="1:18" x14ac:dyDescent="0.25">
      <c r="A184" s="8" t="s">
        <v>369</v>
      </c>
      <c r="B184" s="9" t="s">
        <v>370</v>
      </c>
      <c r="C184" s="2">
        <v>1000</v>
      </c>
      <c r="D184" s="2" t="s">
        <v>42</v>
      </c>
      <c r="E184" s="2">
        <v>980</v>
      </c>
      <c r="F184" s="2">
        <f t="shared" si="6"/>
        <v>20</v>
      </c>
      <c r="G184" s="2" t="s">
        <v>42</v>
      </c>
      <c r="H184" s="2" t="s">
        <v>42</v>
      </c>
      <c r="I184" s="2">
        <v>0</v>
      </c>
      <c r="J184" s="2">
        <f>I184+[1]ANTAI!J179</f>
        <v>0</v>
      </c>
      <c r="K184" s="2">
        <f t="shared" si="8"/>
        <v>20</v>
      </c>
      <c r="L184" s="2" t="s">
        <v>42</v>
      </c>
      <c r="M184" s="2" t="s">
        <v>42</v>
      </c>
      <c r="N184" s="2" t="s">
        <v>42</v>
      </c>
      <c r="O184" s="2" t="s">
        <v>42</v>
      </c>
      <c r="P184" s="2" t="s">
        <v>42</v>
      </c>
      <c r="Q184" s="3">
        <f>J184*100%/F184</f>
        <v>0</v>
      </c>
      <c r="R184" s="16">
        <f t="shared" si="7"/>
        <v>0</v>
      </c>
    </row>
    <row r="185" spans="1:18" x14ac:dyDescent="0.25">
      <c r="A185" s="8" t="s">
        <v>371</v>
      </c>
      <c r="B185" s="9" t="s">
        <v>372</v>
      </c>
      <c r="C185" s="2" t="s">
        <v>42</v>
      </c>
      <c r="D185" s="2" t="s">
        <v>42</v>
      </c>
      <c r="E185" s="2" t="s">
        <v>42</v>
      </c>
      <c r="F185" s="2">
        <f t="shared" si="6"/>
        <v>0</v>
      </c>
      <c r="G185" s="2" t="s">
        <v>42</v>
      </c>
      <c r="H185" s="2" t="s">
        <v>42</v>
      </c>
      <c r="I185" s="2">
        <v>0</v>
      </c>
      <c r="J185" s="2">
        <f>I185+[1]ANTAI!J180</f>
        <v>0</v>
      </c>
      <c r="K185" s="2">
        <f t="shared" si="8"/>
        <v>0</v>
      </c>
      <c r="L185" s="2" t="s">
        <v>42</v>
      </c>
      <c r="M185" s="2" t="s">
        <v>42</v>
      </c>
      <c r="N185" s="2" t="s">
        <v>42</v>
      </c>
      <c r="O185" s="2" t="s">
        <v>42</v>
      </c>
      <c r="P185" s="2" t="s">
        <v>42</v>
      </c>
      <c r="Q185" s="3">
        <v>0</v>
      </c>
      <c r="R185" s="16">
        <f t="shared" si="7"/>
        <v>0</v>
      </c>
    </row>
    <row r="186" spans="1:18" x14ac:dyDescent="0.25">
      <c r="A186" s="8" t="s">
        <v>373</v>
      </c>
      <c r="B186" s="9" t="s">
        <v>374</v>
      </c>
      <c r="C186" s="2" t="s">
        <v>42</v>
      </c>
      <c r="D186" s="2" t="s">
        <v>42</v>
      </c>
      <c r="E186" s="2" t="s">
        <v>42</v>
      </c>
      <c r="F186" s="2">
        <f t="shared" si="6"/>
        <v>0</v>
      </c>
      <c r="G186" s="2" t="s">
        <v>42</v>
      </c>
      <c r="H186" s="2" t="s">
        <v>42</v>
      </c>
      <c r="I186" s="2">
        <v>0</v>
      </c>
      <c r="J186" s="2">
        <f>I186+[1]ANTAI!J181</f>
        <v>0</v>
      </c>
      <c r="K186" s="2">
        <f t="shared" si="8"/>
        <v>0</v>
      </c>
      <c r="L186" s="2" t="s">
        <v>42</v>
      </c>
      <c r="M186" s="2" t="s">
        <v>42</v>
      </c>
      <c r="N186" s="2" t="s">
        <v>42</v>
      </c>
      <c r="O186" s="2" t="s">
        <v>42</v>
      </c>
      <c r="P186" s="2" t="s">
        <v>42</v>
      </c>
      <c r="Q186" s="3">
        <v>0</v>
      </c>
      <c r="R186" s="16">
        <f t="shared" si="7"/>
        <v>0</v>
      </c>
    </row>
    <row r="187" spans="1:18" x14ac:dyDescent="0.25">
      <c r="A187" s="8" t="s">
        <v>375</v>
      </c>
      <c r="B187" s="9" t="s">
        <v>376</v>
      </c>
      <c r="C187" s="2" t="s">
        <v>42</v>
      </c>
      <c r="D187" s="2" t="s">
        <v>42</v>
      </c>
      <c r="E187" s="2" t="s">
        <v>42</v>
      </c>
      <c r="F187" s="2">
        <f t="shared" si="6"/>
        <v>0</v>
      </c>
      <c r="G187" s="2" t="s">
        <v>42</v>
      </c>
      <c r="H187" s="2" t="s">
        <v>42</v>
      </c>
      <c r="I187" s="2">
        <v>0</v>
      </c>
      <c r="J187" s="2">
        <f>I187+[1]ANTAI!J182</f>
        <v>0</v>
      </c>
      <c r="K187" s="2">
        <f t="shared" si="8"/>
        <v>0</v>
      </c>
      <c r="L187" s="2" t="s">
        <v>42</v>
      </c>
      <c r="M187" s="2" t="s">
        <v>42</v>
      </c>
      <c r="N187" s="2" t="s">
        <v>42</v>
      </c>
      <c r="O187" s="2" t="s">
        <v>42</v>
      </c>
      <c r="P187" s="2" t="s">
        <v>42</v>
      </c>
      <c r="Q187" s="3">
        <v>0</v>
      </c>
      <c r="R187" s="16">
        <f t="shared" si="7"/>
        <v>0</v>
      </c>
    </row>
    <row r="188" spans="1:18" x14ac:dyDescent="0.25">
      <c r="A188" s="8" t="s">
        <v>377</v>
      </c>
      <c r="B188" s="9" t="s">
        <v>378</v>
      </c>
      <c r="C188" s="2" t="s">
        <v>42</v>
      </c>
      <c r="D188" s="2" t="s">
        <v>42</v>
      </c>
      <c r="E188" s="2" t="s">
        <v>42</v>
      </c>
      <c r="F188" s="2">
        <f t="shared" si="6"/>
        <v>0</v>
      </c>
      <c r="G188" s="2" t="s">
        <v>42</v>
      </c>
      <c r="H188" s="2" t="s">
        <v>42</v>
      </c>
      <c r="I188" s="2">
        <v>0</v>
      </c>
      <c r="J188" s="2">
        <f>I188+[1]ANTAI!J183</f>
        <v>0</v>
      </c>
      <c r="K188" s="2">
        <f t="shared" si="8"/>
        <v>0</v>
      </c>
      <c r="L188" s="2" t="s">
        <v>42</v>
      </c>
      <c r="M188" s="2" t="s">
        <v>42</v>
      </c>
      <c r="N188" s="2" t="s">
        <v>42</v>
      </c>
      <c r="O188" s="2" t="s">
        <v>42</v>
      </c>
      <c r="P188" s="2" t="s">
        <v>42</v>
      </c>
      <c r="Q188" s="3">
        <v>0</v>
      </c>
      <c r="R188" s="16">
        <f t="shared" si="7"/>
        <v>0</v>
      </c>
    </row>
    <row r="189" spans="1:18" x14ac:dyDescent="0.25">
      <c r="A189" s="8" t="s">
        <v>379</v>
      </c>
      <c r="B189" s="9" t="s">
        <v>380</v>
      </c>
      <c r="C189" s="2" t="s">
        <v>42</v>
      </c>
      <c r="D189" s="2" t="s">
        <v>42</v>
      </c>
      <c r="E189" s="2" t="s">
        <v>42</v>
      </c>
      <c r="F189" s="2">
        <f t="shared" si="6"/>
        <v>0</v>
      </c>
      <c r="G189" s="2" t="s">
        <v>42</v>
      </c>
      <c r="H189" s="2" t="s">
        <v>42</v>
      </c>
      <c r="I189" s="2">
        <v>0</v>
      </c>
      <c r="J189" s="2">
        <f>I189+[1]ANTAI!J184</f>
        <v>0</v>
      </c>
      <c r="K189" s="2">
        <f t="shared" si="8"/>
        <v>0</v>
      </c>
      <c r="L189" s="2" t="s">
        <v>42</v>
      </c>
      <c r="M189" s="2" t="s">
        <v>42</v>
      </c>
      <c r="N189" s="2" t="s">
        <v>42</v>
      </c>
      <c r="O189" s="2" t="s">
        <v>42</v>
      </c>
      <c r="P189" s="2" t="s">
        <v>42</v>
      </c>
      <c r="Q189" s="3">
        <v>0</v>
      </c>
      <c r="R189" s="16">
        <f t="shared" si="7"/>
        <v>0</v>
      </c>
    </row>
    <row r="190" spans="1:18" x14ac:dyDescent="0.25">
      <c r="A190" s="8" t="s">
        <v>381</v>
      </c>
      <c r="B190" s="9" t="s">
        <v>382</v>
      </c>
      <c r="C190" s="2" t="s">
        <v>42</v>
      </c>
      <c r="D190" s="2" t="s">
        <v>42</v>
      </c>
      <c r="E190" s="2" t="s">
        <v>42</v>
      </c>
      <c r="F190" s="2">
        <f t="shared" si="6"/>
        <v>0</v>
      </c>
      <c r="G190" s="2" t="s">
        <v>42</v>
      </c>
      <c r="H190" s="2" t="s">
        <v>42</v>
      </c>
      <c r="I190" s="2">
        <v>0</v>
      </c>
      <c r="J190" s="2">
        <f>I190+[1]ANTAI!J185</f>
        <v>0</v>
      </c>
      <c r="K190" s="2">
        <f t="shared" si="8"/>
        <v>0</v>
      </c>
      <c r="L190" s="2" t="s">
        <v>42</v>
      </c>
      <c r="M190" s="2" t="s">
        <v>42</v>
      </c>
      <c r="N190" s="2" t="s">
        <v>42</v>
      </c>
      <c r="O190" s="2" t="s">
        <v>42</v>
      </c>
      <c r="P190" s="2" t="s">
        <v>42</v>
      </c>
      <c r="Q190" s="3">
        <v>0</v>
      </c>
      <c r="R190" s="16">
        <f t="shared" si="7"/>
        <v>0</v>
      </c>
    </row>
    <row r="191" spans="1:18" x14ac:dyDescent="0.25">
      <c r="A191" s="8" t="s">
        <v>383</v>
      </c>
      <c r="B191" s="9" t="s">
        <v>384</v>
      </c>
      <c r="C191" s="2" t="s">
        <v>42</v>
      </c>
      <c r="D191" s="2" t="s">
        <v>42</v>
      </c>
      <c r="E191" s="2" t="s">
        <v>42</v>
      </c>
      <c r="F191" s="2">
        <f t="shared" si="6"/>
        <v>0</v>
      </c>
      <c r="G191" s="2" t="s">
        <v>42</v>
      </c>
      <c r="H191" s="2" t="s">
        <v>42</v>
      </c>
      <c r="I191" s="2">
        <v>0</v>
      </c>
      <c r="J191" s="2">
        <f>I191+[1]ANTAI!J186</f>
        <v>0</v>
      </c>
      <c r="K191" s="2">
        <f t="shared" si="8"/>
        <v>0</v>
      </c>
      <c r="L191" s="2" t="s">
        <v>42</v>
      </c>
      <c r="M191" s="2" t="s">
        <v>42</v>
      </c>
      <c r="N191" s="2" t="s">
        <v>42</v>
      </c>
      <c r="O191" s="2" t="s">
        <v>42</v>
      </c>
      <c r="P191" s="2" t="s">
        <v>42</v>
      </c>
      <c r="Q191" s="3">
        <v>0</v>
      </c>
      <c r="R191" s="16">
        <f t="shared" si="7"/>
        <v>0</v>
      </c>
    </row>
    <row r="192" spans="1:18" x14ac:dyDescent="0.25">
      <c r="A192" s="8" t="s">
        <v>14</v>
      </c>
      <c r="B192" s="9" t="s">
        <v>385</v>
      </c>
      <c r="C192" s="2">
        <f>600+100+100+300</f>
        <v>1100</v>
      </c>
      <c r="D192" s="2">
        <v>114.54</v>
      </c>
      <c r="E192" s="2">
        <v>0</v>
      </c>
      <c r="F192" s="2">
        <f t="shared" si="6"/>
        <v>1214.54</v>
      </c>
      <c r="G192" s="2" t="s">
        <v>42</v>
      </c>
      <c r="H192" s="2" t="s">
        <v>42</v>
      </c>
      <c r="I192" s="2">
        <v>0</v>
      </c>
      <c r="J192" s="2">
        <f>I192+[1]ANTAI!J187</f>
        <v>714.54</v>
      </c>
      <c r="K192" s="2">
        <f t="shared" si="8"/>
        <v>500</v>
      </c>
      <c r="L192" s="2" t="s">
        <v>42</v>
      </c>
      <c r="M192" s="2" t="s">
        <v>42</v>
      </c>
      <c r="N192" s="2" t="s">
        <v>42</v>
      </c>
      <c r="O192" s="2" t="s">
        <v>42</v>
      </c>
      <c r="P192" s="2" t="s">
        <v>42</v>
      </c>
      <c r="Q192" s="3">
        <f>J192*100%/F192</f>
        <v>0.58832150443789422</v>
      </c>
      <c r="R192" s="16">
        <f t="shared" si="7"/>
        <v>0.58832150443789422</v>
      </c>
    </row>
    <row r="193" spans="1:18" x14ac:dyDescent="0.25">
      <c r="A193" s="8" t="s">
        <v>15</v>
      </c>
      <c r="B193" s="9" t="s">
        <v>386</v>
      </c>
      <c r="C193" s="2">
        <f>1000+700+500+400+500</f>
        <v>3100</v>
      </c>
      <c r="D193" s="2" t="s">
        <v>42</v>
      </c>
      <c r="E193" s="2">
        <v>87.91</v>
      </c>
      <c r="F193" s="2">
        <f t="shared" si="6"/>
        <v>3012.09</v>
      </c>
      <c r="G193" s="2" t="s">
        <v>42</v>
      </c>
      <c r="H193" s="2" t="s">
        <v>42</v>
      </c>
      <c r="I193" s="2">
        <v>0</v>
      </c>
      <c r="J193" s="2">
        <f>I193+[1]ANTAI!J188</f>
        <v>424.05999999999995</v>
      </c>
      <c r="K193" s="2">
        <f t="shared" si="8"/>
        <v>2588.0300000000002</v>
      </c>
      <c r="L193" s="2" t="s">
        <v>42</v>
      </c>
      <c r="M193" s="2" t="s">
        <v>42</v>
      </c>
      <c r="N193" s="2" t="s">
        <v>42</v>
      </c>
      <c r="O193" s="2" t="s">
        <v>42</v>
      </c>
      <c r="P193" s="2" t="s">
        <v>42</v>
      </c>
      <c r="Q193" s="3">
        <f>J193*100%/F193</f>
        <v>0.14078596589079342</v>
      </c>
      <c r="R193" s="16">
        <f t="shared" si="7"/>
        <v>0.14078596589079342</v>
      </c>
    </row>
    <row r="194" spans="1:18" x14ac:dyDescent="0.25">
      <c r="A194" s="8" t="s">
        <v>387</v>
      </c>
      <c r="B194" s="9" t="s">
        <v>388</v>
      </c>
      <c r="C194" s="2" t="s">
        <v>42</v>
      </c>
      <c r="D194" s="2" t="s">
        <v>42</v>
      </c>
      <c r="E194" s="2" t="s">
        <v>42</v>
      </c>
      <c r="F194" s="2">
        <f t="shared" si="6"/>
        <v>0</v>
      </c>
      <c r="G194" s="2" t="s">
        <v>42</v>
      </c>
      <c r="H194" s="2" t="s">
        <v>42</v>
      </c>
      <c r="I194" s="2">
        <v>0</v>
      </c>
      <c r="J194" s="2">
        <f>I194+[1]ANTAI!J189</f>
        <v>0</v>
      </c>
      <c r="K194" s="2">
        <f t="shared" si="8"/>
        <v>0</v>
      </c>
      <c r="L194" s="2" t="s">
        <v>42</v>
      </c>
      <c r="M194" s="2" t="s">
        <v>42</v>
      </c>
      <c r="N194" s="2" t="s">
        <v>42</v>
      </c>
      <c r="O194" s="2" t="s">
        <v>42</v>
      </c>
      <c r="P194" s="2" t="s">
        <v>42</v>
      </c>
      <c r="Q194" s="3">
        <v>0</v>
      </c>
      <c r="R194" s="16">
        <f t="shared" si="7"/>
        <v>0</v>
      </c>
    </row>
    <row r="195" spans="1:18" x14ac:dyDescent="0.25">
      <c r="A195" s="8" t="s">
        <v>389</v>
      </c>
      <c r="B195" s="9" t="s">
        <v>360</v>
      </c>
      <c r="C195" s="2">
        <f>500+100+1000</f>
        <v>1600</v>
      </c>
      <c r="D195" s="2">
        <v>1380</v>
      </c>
      <c r="E195" s="2">
        <v>0</v>
      </c>
      <c r="F195" s="2">
        <f t="shared" si="6"/>
        <v>2980</v>
      </c>
      <c r="G195" s="2" t="s">
        <v>42</v>
      </c>
      <c r="H195" s="2" t="s">
        <v>42</v>
      </c>
      <c r="I195" s="2">
        <v>0</v>
      </c>
      <c r="J195" s="2">
        <f>I195+[1]ANTAI!J190</f>
        <v>2891.09</v>
      </c>
      <c r="K195" s="2">
        <f t="shared" si="8"/>
        <v>88.909999999999854</v>
      </c>
      <c r="L195" s="2" t="s">
        <v>42</v>
      </c>
      <c r="M195" s="2" t="s">
        <v>42</v>
      </c>
      <c r="N195" s="2" t="s">
        <v>42</v>
      </c>
      <c r="O195" s="2" t="s">
        <v>42</v>
      </c>
      <c r="P195" s="2" t="s">
        <v>42</v>
      </c>
      <c r="Q195" s="3">
        <f>J195*100%/F195</f>
        <v>0.97016442953020143</v>
      </c>
      <c r="R195" s="16">
        <f t="shared" si="7"/>
        <v>0.97016442953020143</v>
      </c>
    </row>
    <row r="196" spans="1:18" x14ac:dyDescent="0.25">
      <c r="A196" s="8" t="s">
        <v>16</v>
      </c>
      <c r="B196" s="9" t="s">
        <v>390</v>
      </c>
      <c r="C196" s="2">
        <f>1000+500+500+3000+300</f>
        <v>5300</v>
      </c>
      <c r="D196" s="2">
        <v>0</v>
      </c>
      <c r="E196" s="2">
        <v>514.54</v>
      </c>
      <c r="F196" s="2">
        <f t="shared" si="6"/>
        <v>4785.46</v>
      </c>
      <c r="G196" s="2" t="s">
        <v>42</v>
      </c>
      <c r="H196" s="2" t="s">
        <v>42</v>
      </c>
      <c r="I196" s="2">
        <v>0</v>
      </c>
      <c r="J196" s="2">
        <f>I196+[1]ANTAI!J191</f>
        <v>0</v>
      </c>
      <c r="K196" s="2">
        <f t="shared" si="8"/>
        <v>4785.46</v>
      </c>
      <c r="L196" s="2" t="s">
        <v>42</v>
      </c>
      <c r="M196" s="2" t="s">
        <v>42</v>
      </c>
      <c r="N196" s="2" t="s">
        <v>42</v>
      </c>
      <c r="O196" s="2" t="s">
        <v>42</v>
      </c>
      <c r="P196" s="2" t="s">
        <v>42</v>
      </c>
      <c r="Q196" s="3">
        <f>J196*100%/F196</f>
        <v>0</v>
      </c>
      <c r="R196" s="16">
        <f t="shared" si="7"/>
        <v>0</v>
      </c>
    </row>
    <row r="197" spans="1:18" x14ac:dyDescent="0.25">
      <c r="A197" s="8" t="s">
        <v>391</v>
      </c>
      <c r="B197" s="9" t="s">
        <v>392</v>
      </c>
      <c r="C197" s="2" t="s">
        <v>42</v>
      </c>
      <c r="D197" s="2" t="s">
        <v>42</v>
      </c>
      <c r="E197" s="2" t="s">
        <v>42</v>
      </c>
      <c r="F197" s="2">
        <f t="shared" si="6"/>
        <v>0</v>
      </c>
      <c r="G197" s="2" t="s">
        <v>42</v>
      </c>
      <c r="H197" s="2" t="s">
        <v>42</v>
      </c>
      <c r="I197" s="2">
        <v>0</v>
      </c>
      <c r="J197" s="2">
        <f>I197+[1]ANTAI!J192</f>
        <v>0</v>
      </c>
      <c r="K197" s="2">
        <f t="shared" si="8"/>
        <v>0</v>
      </c>
      <c r="L197" s="2" t="s">
        <v>42</v>
      </c>
      <c r="M197" s="2" t="s">
        <v>42</v>
      </c>
      <c r="N197" s="2" t="s">
        <v>42</v>
      </c>
      <c r="O197" s="2" t="s">
        <v>42</v>
      </c>
      <c r="P197" s="2" t="s">
        <v>42</v>
      </c>
      <c r="Q197" s="3">
        <v>0</v>
      </c>
      <c r="R197" s="16">
        <f t="shared" si="7"/>
        <v>0</v>
      </c>
    </row>
    <row r="198" spans="1:18" x14ac:dyDescent="0.25">
      <c r="A198" s="8" t="s">
        <v>393</v>
      </c>
      <c r="B198" s="9" t="s">
        <v>394</v>
      </c>
      <c r="C198" s="2" t="s">
        <v>42</v>
      </c>
      <c r="D198" s="2" t="s">
        <v>42</v>
      </c>
      <c r="E198" s="2" t="s">
        <v>42</v>
      </c>
      <c r="F198" s="2">
        <f t="shared" si="6"/>
        <v>0</v>
      </c>
      <c r="G198" s="2" t="s">
        <v>42</v>
      </c>
      <c r="H198" s="2" t="s">
        <v>42</v>
      </c>
      <c r="I198" s="2">
        <v>0</v>
      </c>
      <c r="J198" s="2">
        <f>I198+[1]ANTAI!J193</f>
        <v>0</v>
      </c>
      <c r="K198" s="2">
        <f t="shared" si="8"/>
        <v>0</v>
      </c>
      <c r="L198" s="2" t="s">
        <v>42</v>
      </c>
      <c r="M198" s="2" t="s">
        <v>42</v>
      </c>
      <c r="N198" s="2" t="s">
        <v>42</v>
      </c>
      <c r="O198" s="2" t="s">
        <v>42</v>
      </c>
      <c r="P198" s="2" t="s">
        <v>42</v>
      </c>
      <c r="Q198" s="3">
        <v>0</v>
      </c>
      <c r="R198" s="16">
        <f t="shared" si="7"/>
        <v>0</v>
      </c>
    </row>
    <row r="199" spans="1:18" x14ac:dyDescent="0.25">
      <c r="A199" s="8" t="s">
        <v>395</v>
      </c>
      <c r="B199" s="9" t="s">
        <v>362</v>
      </c>
      <c r="C199" s="2" t="s">
        <v>42</v>
      </c>
      <c r="D199" s="2" t="s">
        <v>42</v>
      </c>
      <c r="E199" s="2" t="s">
        <v>42</v>
      </c>
      <c r="F199" s="2">
        <f t="shared" si="6"/>
        <v>0</v>
      </c>
      <c r="G199" s="2" t="s">
        <v>42</v>
      </c>
      <c r="H199" s="2" t="s">
        <v>42</v>
      </c>
      <c r="I199" s="2">
        <v>0</v>
      </c>
      <c r="J199" s="2">
        <f>I199+[1]ANTAI!J194</f>
        <v>0</v>
      </c>
      <c r="K199" s="2">
        <f t="shared" si="8"/>
        <v>0</v>
      </c>
      <c r="L199" s="2" t="s">
        <v>42</v>
      </c>
      <c r="M199" s="2" t="s">
        <v>42</v>
      </c>
      <c r="N199" s="2" t="s">
        <v>42</v>
      </c>
      <c r="O199" s="2" t="s">
        <v>42</v>
      </c>
      <c r="P199" s="2" t="s">
        <v>42</v>
      </c>
      <c r="Q199" s="3">
        <v>0</v>
      </c>
      <c r="R199" s="16">
        <f t="shared" si="7"/>
        <v>0</v>
      </c>
    </row>
    <row r="200" spans="1:18" x14ac:dyDescent="0.25">
      <c r="A200" s="8" t="s">
        <v>396</v>
      </c>
      <c r="B200" s="9" t="s">
        <v>374</v>
      </c>
      <c r="C200" s="2" t="s">
        <v>42</v>
      </c>
      <c r="D200" s="2" t="s">
        <v>42</v>
      </c>
      <c r="E200" s="2" t="s">
        <v>42</v>
      </c>
      <c r="F200" s="2">
        <f t="shared" ref="F200:F263" si="9">+C200+D200-E200</f>
        <v>0</v>
      </c>
      <c r="G200" s="2" t="s">
        <v>42</v>
      </c>
      <c r="H200" s="2" t="s">
        <v>42</v>
      </c>
      <c r="I200" s="2">
        <v>0</v>
      </c>
      <c r="J200" s="2">
        <f>I200+[1]ANTAI!J195</f>
        <v>0</v>
      </c>
      <c r="K200" s="2">
        <f t="shared" si="8"/>
        <v>0</v>
      </c>
      <c r="L200" s="2" t="s">
        <v>42</v>
      </c>
      <c r="M200" s="2" t="s">
        <v>42</v>
      </c>
      <c r="N200" s="2" t="s">
        <v>42</v>
      </c>
      <c r="O200" s="2" t="s">
        <v>42</v>
      </c>
      <c r="P200" s="2" t="s">
        <v>42</v>
      </c>
      <c r="Q200" s="3">
        <v>0</v>
      </c>
      <c r="R200" s="16">
        <f t="shared" ref="R200:R263" si="10">+Q200</f>
        <v>0</v>
      </c>
    </row>
    <row r="201" spans="1:18" x14ac:dyDescent="0.25">
      <c r="A201" s="8" t="s">
        <v>397</v>
      </c>
      <c r="B201" s="9" t="s">
        <v>398</v>
      </c>
      <c r="C201" s="2" t="s">
        <v>42</v>
      </c>
      <c r="D201" s="2" t="s">
        <v>42</v>
      </c>
      <c r="E201" s="2" t="s">
        <v>42</v>
      </c>
      <c r="F201" s="2">
        <f t="shared" si="9"/>
        <v>0</v>
      </c>
      <c r="G201" s="2" t="s">
        <v>42</v>
      </c>
      <c r="H201" s="2" t="s">
        <v>42</v>
      </c>
      <c r="I201" s="2">
        <v>0</v>
      </c>
      <c r="J201" s="2">
        <f>I201+[1]ANTAI!J196</f>
        <v>0</v>
      </c>
      <c r="K201" s="2">
        <f t="shared" ref="K201:K264" si="11">F201-J201</f>
        <v>0</v>
      </c>
      <c r="L201" s="2" t="s">
        <v>42</v>
      </c>
      <c r="M201" s="2" t="s">
        <v>42</v>
      </c>
      <c r="N201" s="2" t="s">
        <v>42</v>
      </c>
      <c r="O201" s="2" t="s">
        <v>42</v>
      </c>
      <c r="P201" s="2" t="s">
        <v>42</v>
      </c>
      <c r="Q201" s="3">
        <v>0</v>
      </c>
      <c r="R201" s="16">
        <f t="shared" si="10"/>
        <v>0</v>
      </c>
    </row>
    <row r="202" spans="1:18" x14ac:dyDescent="0.25">
      <c r="A202" s="8" t="s">
        <v>399</v>
      </c>
      <c r="B202" s="9" t="s">
        <v>385</v>
      </c>
      <c r="C202" s="2" t="s">
        <v>42</v>
      </c>
      <c r="D202" s="2" t="s">
        <v>42</v>
      </c>
      <c r="E202" s="2" t="s">
        <v>42</v>
      </c>
      <c r="F202" s="2">
        <f t="shared" si="9"/>
        <v>0</v>
      </c>
      <c r="G202" s="2" t="s">
        <v>42</v>
      </c>
      <c r="H202" s="2" t="s">
        <v>42</v>
      </c>
      <c r="I202" s="2">
        <v>0</v>
      </c>
      <c r="J202" s="2">
        <f>I202+[1]ANTAI!J197</f>
        <v>0</v>
      </c>
      <c r="K202" s="2">
        <f t="shared" si="11"/>
        <v>0</v>
      </c>
      <c r="L202" s="2" t="s">
        <v>42</v>
      </c>
      <c r="M202" s="2" t="s">
        <v>42</v>
      </c>
      <c r="N202" s="2" t="s">
        <v>42</v>
      </c>
      <c r="O202" s="2" t="s">
        <v>42</v>
      </c>
      <c r="P202" s="2" t="s">
        <v>42</v>
      </c>
      <c r="Q202" s="3">
        <v>0</v>
      </c>
      <c r="R202" s="16">
        <f t="shared" si="10"/>
        <v>0</v>
      </c>
    </row>
    <row r="203" spans="1:18" x14ac:dyDescent="0.25">
      <c r="A203" s="8" t="s">
        <v>400</v>
      </c>
      <c r="B203" s="9" t="s">
        <v>386</v>
      </c>
      <c r="C203" s="2" t="s">
        <v>42</v>
      </c>
      <c r="D203" s="2" t="s">
        <v>42</v>
      </c>
      <c r="E203" s="2" t="s">
        <v>42</v>
      </c>
      <c r="F203" s="2">
        <f t="shared" si="9"/>
        <v>0</v>
      </c>
      <c r="G203" s="2" t="s">
        <v>42</v>
      </c>
      <c r="H203" s="2" t="s">
        <v>42</v>
      </c>
      <c r="I203" s="2">
        <v>0</v>
      </c>
      <c r="J203" s="2">
        <f>I203+[1]ANTAI!J198</f>
        <v>0</v>
      </c>
      <c r="K203" s="2">
        <f t="shared" si="11"/>
        <v>0</v>
      </c>
      <c r="L203" s="2" t="s">
        <v>42</v>
      </c>
      <c r="M203" s="2" t="s">
        <v>42</v>
      </c>
      <c r="N203" s="2" t="s">
        <v>42</v>
      </c>
      <c r="O203" s="2" t="s">
        <v>42</v>
      </c>
      <c r="P203" s="2" t="s">
        <v>42</v>
      </c>
      <c r="Q203" s="3">
        <v>0</v>
      </c>
      <c r="R203" s="16">
        <f t="shared" si="10"/>
        <v>0</v>
      </c>
    </row>
    <row r="204" spans="1:18" x14ac:dyDescent="0.25">
      <c r="A204" s="8" t="s">
        <v>401</v>
      </c>
      <c r="B204" s="9" t="s">
        <v>388</v>
      </c>
      <c r="C204" s="2" t="s">
        <v>42</v>
      </c>
      <c r="D204" s="2" t="s">
        <v>42</v>
      </c>
      <c r="E204" s="2" t="s">
        <v>42</v>
      </c>
      <c r="F204" s="2">
        <f t="shared" si="9"/>
        <v>0</v>
      </c>
      <c r="G204" s="2" t="s">
        <v>42</v>
      </c>
      <c r="H204" s="2" t="s">
        <v>42</v>
      </c>
      <c r="I204" s="2">
        <v>0</v>
      </c>
      <c r="J204" s="2">
        <f>I204+[1]ANTAI!J199</f>
        <v>0</v>
      </c>
      <c r="K204" s="2">
        <f t="shared" si="11"/>
        <v>0</v>
      </c>
      <c r="L204" s="2" t="s">
        <v>42</v>
      </c>
      <c r="M204" s="2" t="s">
        <v>42</v>
      </c>
      <c r="N204" s="2" t="s">
        <v>42</v>
      </c>
      <c r="O204" s="2" t="s">
        <v>42</v>
      </c>
      <c r="P204" s="2" t="s">
        <v>42</v>
      </c>
      <c r="Q204" s="3">
        <v>0</v>
      </c>
      <c r="R204" s="16">
        <f t="shared" si="10"/>
        <v>0</v>
      </c>
    </row>
    <row r="205" spans="1:18" x14ac:dyDescent="0.25">
      <c r="A205" s="8" t="s">
        <v>402</v>
      </c>
      <c r="B205" s="9" t="s">
        <v>360</v>
      </c>
      <c r="C205" s="2" t="s">
        <v>42</v>
      </c>
      <c r="D205" s="2" t="s">
        <v>42</v>
      </c>
      <c r="E205" s="2" t="s">
        <v>42</v>
      </c>
      <c r="F205" s="2">
        <f t="shared" si="9"/>
        <v>0</v>
      </c>
      <c r="G205" s="2" t="s">
        <v>42</v>
      </c>
      <c r="H205" s="2" t="s">
        <v>42</v>
      </c>
      <c r="I205" s="2">
        <v>0</v>
      </c>
      <c r="J205" s="2">
        <f>I205+[1]ANTAI!J200</f>
        <v>0</v>
      </c>
      <c r="K205" s="2">
        <f t="shared" si="11"/>
        <v>0</v>
      </c>
      <c r="L205" s="2" t="s">
        <v>42</v>
      </c>
      <c r="M205" s="2" t="s">
        <v>42</v>
      </c>
      <c r="N205" s="2" t="s">
        <v>42</v>
      </c>
      <c r="O205" s="2" t="s">
        <v>42</v>
      </c>
      <c r="P205" s="2" t="s">
        <v>42</v>
      </c>
      <c r="Q205" s="3">
        <v>0</v>
      </c>
      <c r="R205" s="16">
        <f t="shared" si="10"/>
        <v>0</v>
      </c>
    </row>
    <row r="206" spans="1:18" x14ac:dyDescent="0.25">
      <c r="A206" s="8" t="s">
        <v>403</v>
      </c>
      <c r="B206" s="9" t="s">
        <v>390</v>
      </c>
      <c r="C206" s="2" t="s">
        <v>42</v>
      </c>
      <c r="D206" s="2" t="s">
        <v>42</v>
      </c>
      <c r="E206" s="2" t="s">
        <v>42</v>
      </c>
      <c r="F206" s="2">
        <f t="shared" si="9"/>
        <v>0</v>
      </c>
      <c r="G206" s="2" t="s">
        <v>42</v>
      </c>
      <c r="H206" s="2" t="s">
        <v>42</v>
      </c>
      <c r="I206" s="2">
        <v>0</v>
      </c>
      <c r="J206" s="2">
        <f>I206+[1]ANTAI!J201</f>
        <v>0</v>
      </c>
      <c r="K206" s="2">
        <f t="shared" si="11"/>
        <v>0</v>
      </c>
      <c r="L206" s="2" t="s">
        <v>42</v>
      </c>
      <c r="M206" s="2" t="s">
        <v>42</v>
      </c>
      <c r="N206" s="2" t="s">
        <v>42</v>
      </c>
      <c r="O206" s="2" t="s">
        <v>42</v>
      </c>
      <c r="P206" s="2" t="s">
        <v>42</v>
      </c>
      <c r="Q206" s="3">
        <v>0</v>
      </c>
      <c r="R206" s="16">
        <f t="shared" si="10"/>
        <v>0</v>
      </c>
    </row>
    <row r="207" spans="1:18" x14ac:dyDescent="0.25">
      <c r="A207" s="8" t="s">
        <v>404</v>
      </c>
      <c r="B207" s="9" t="s">
        <v>405</v>
      </c>
      <c r="C207" s="2" t="s">
        <v>42</v>
      </c>
      <c r="D207" s="2" t="s">
        <v>42</v>
      </c>
      <c r="E207" s="2" t="s">
        <v>42</v>
      </c>
      <c r="F207" s="2">
        <f t="shared" si="9"/>
        <v>0</v>
      </c>
      <c r="G207" s="2" t="s">
        <v>42</v>
      </c>
      <c r="H207" s="2" t="s">
        <v>42</v>
      </c>
      <c r="I207" s="2">
        <v>0</v>
      </c>
      <c r="J207" s="2">
        <f>I207+[1]ANTAI!J202</f>
        <v>0</v>
      </c>
      <c r="K207" s="2">
        <f t="shared" si="11"/>
        <v>0</v>
      </c>
      <c r="L207" s="2" t="s">
        <v>42</v>
      </c>
      <c r="M207" s="2" t="s">
        <v>42</v>
      </c>
      <c r="N207" s="2" t="s">
        <v>42</v>
      </c>
      <c r="O207" s="2" t="s">
        <v>42</v>
      </c>
      <c r="P207" s="2" t="s">
        <v>42</v>
      </c>
      <c r="Q207" s="3">
        <v>0</v>
      </c>
      <c r="R207" s="16">
        <f t="shared" si="10"/>
        <v>0</v>
      </c>
    </row>
    <row r="208" spans="1:18" x14ac:dyDescent="0.25">
      <c r="A208" s="8" t="s">
        <v>406</v>
      </c>
      <c r="B208" s="9" t="s">
        <v>407</v>
      </c>
      <c r="C208" s="2" t="s">
        <v>42</v>
      </c>
      <c r="D208" s="2" t="s">
        <v>42</v>
      </c>
      <c r="E208" s="2" t="s">
        <v>42</v>
      </c>
      <c r="F208" s="2">
        <f t="shared" si="9"/>
        <v>0</v>
      </c>
      <c r="G208" s="2" t="s">
        <v>42</v>
      </c>
      <c r="H208" s="2" t="s">
        <v>42</v>
      </c>
      <c r="I208" s="2">
        <v>0</v>
      </c>
      <c r="J208" s="2">
        <f>I208+[1]ANTAI!J203</f>
        <v>0</v>
      </c>
      <c r="K208" s="2">
        <f t="shared" si="11"/>
        <v>0</v>
      </c>
      <c r="L208" s="2" t="s">
        <v>42</v>
      </c>
      <c r="M208" s="2" t="s">
        <v>42</v>
      </c>
      <c r="N208" s="2" t="s">
        <v>42</v>
      </c>
      <c r="O208" s="2" t="s">
        <v>42</v>
      </c>
      <c r="P208" s="2" t="s">
        <v>42</v>
      </c>
      <c r="Q208" s="3">
        <v>0</v>
      </c>
      <c r="R208" s="16">
        <f t="shared" si="10"/>
        <v>0</v>
      </c>
    </row>
    <row r="209" spans="1:18" x14ac:dyDescent="0.25">
      <c r="A209" s="8" t="s">
        <v>408</v>
      </c>
      <c r="B209" s="9" t="s">
        <v>409</v>
      </c>
      <c r="C209" s="2" t="s">
        <v>42</v>
      </c>
      <c r="D209" s="2" t="s">
        <v>42</v>
      </c>
      <c r="E209" s="2" t="s">
        <v>42</v>
      </c>
      <c r="F209" s="2">
        <f t="shared" si="9"/>
        <v>0</v>
      </c>
      <c r="G209" s="2" t="s">
        <v>42</v>
      </c>
      <c r="H209" s="2" t="s">
        <v>42</v>
      </c>
      <c r="I209" s="2">
        <v>0</v>
      </c>
      <c r="J209" s="2">
        <f>I209+[1]ANTAI!J204</f>
        <v>0</v>
      </c>
      <c r="K209" s="2">
        <f t="shared" si="11"/>
        <v>0</v>
      </c>
      <c r="L209" s="2" t="s">
        <v>42</v>
      </c>
      <c r="M209" s="2" t="s">
        <v>42</v>
      </c>
      <c r="N209" s="2" t="s">
        <v>42</v>
      </c>
      <c r="O209" s="2" t="s">
        <v>42</v>
      </c>
      <c r="P209" s="2" t="s">
        <v>42</v>
      </c>
      <c r="Q209" s="3">
        <v>0</v>
      </c>
      <c r="R209" s="16">
        <f t="shared" si="10"/>
        <v>0</v>
      </c>
    </row>
    <row r="210" spans="1:18" x14ac:dyDescent="0.25">
      <c r="A210" s="8" t="s">
        <v>410</v>
      </c>
      <c r="B210" s="9" t="s">
        <v>411</v>
      </c>
      <c r="C210" s="2" t="s">
        <v>42</v>
      </c>
      <c r="D210" s="2" t="s">
        <v>42</v>
      </c>
      <c r="E210" s="2" t="s">
        <v>42</v>
      </c>
      <c r="F210" s="2">
        <f t="shared" si="9"/>
        <v>0</v>
      </c>
      <c r="G210" s="2" t="s">
        <v>42</v>
      </c>
      <c r="H210" s="2" t="s">
        <v>42</v>
      </c>
      <c r="I210" s="2">
        <v>0</v>
      </c>
      <c r="J210" s="2">
        <f>I210+[1]ANTAI!J205</f>
        <v>0</v>
      </c>
      <c r="K210" s="2">
        <f t="shared" si="11"/>
        <v>0</v>
      </c>
      <c r="L210" s="2" t="s">
        <v>42</v>
      </c>
      <c r="M210" s="2" t="s">
        <v>42</v>
      </c>
      <c r="N210" s="2" t="s">
        <v>42</v>
      </c>
      <c r="O210" s="2" t="s">
        <v>42</v>
      </c>
      <c r="P210" s="2" t="s">
        <v>42</v>
      </c>
      <c r="Q210" s="3">
        <v>0</v>
      </c>
      <c r="R210" s="16">
        <f t="shared" si="10"/>
        <v>0</v>
      </c>
    </row>
    <row r="211" spans="1:18" x14ac:dyDescent="0.25">
      <c r="A211" s="8" t="s">
        <v>412</v>
      </c>
      <c r="B211" s="9" t="s">
        <v>413</v>
      </c>
      <c r="C211" s="2">
        <v>0</v>
      </c>
      <c r="D211" s="2" t="s">
        <v>42</v>
      </c>
      <c r="E211" s="2" t="s">
        <v>42</v>
      </c>
      <c r="F211" s="2">
        <f t="shared" si="9"/>
        <v>0</v>
      </c>
      <c r="G211" s="2" t="s">
        <v>42</v>
      </c>
      <c r="H211" s="2" t="s">
        <v>42</v>
      </c>
      <c r="I211" s="2">
        <v>0</v>
      </c>
      <c r="J211" s="2">
        <f>I211+[1]ANTAI!J206</f>
        <v>0</v>
      </c>
      <c r="K211" s="2">
        <f t="shared" si="11"/>
        <v>0</v>
      </c>
      <c r="L211" s="2" t="s">
        <v>42</v>
      </c>
      <c r="M211" s="2" t="s">
        <v>42</v>
      </c>
      <c r="N211" s="2" t="s">
        <v>42</v>
      </c>
      <c r="O211" s="2" t="s">
        <v>42</v>
      </c>
      <c r="P211" s="2" t="s">
        <v>42</v>
      </c>
      <c r="Q211" s="3">
        <v>0</v>
      </c>
      <c r="R211" s="16">
        <f t="shared" si="10"/>
        <v>0</v>
      </c>
    </row>
    <row r="212" spans="1:18" x14ac:dyDescent="0.25">
      <c r="A212" s="8" t="s">
        <v>414</v>
      </c>
      <c r="B212" s="9" t="s">
        <v>415</v>
      </c>
      <c r="C212" s="2" t="s">
        <v>42</v>
      </c>
      <c r="D212" s="2" t="s">
        <v>42</v>
      </c>
      <c r="E212" s="2" t="s">
        <v>42</v>
      </c>
      <c r="F212" s="2">
        <f t="shared" si="9"/>
        <v>0</v>
      </c>
      <c r="G212" s="2" t="s">
        <v>42</v>
      </c>
      <c r="H212" s="2" t="s">
        <v>42</v>
      </c>
      <c r="I212" s="2">
        <v>0</v>
      </c>
      <c r="J212" s="2">
        <f>I212+[1]ANTAI!J207</f>
        <v>0</v>
      </c>
      <c r="K212" s="2">
        <f t="shared" si="11"/>
        <v>0</v>
      </c>
      <c r="L212" s="2" t="s">
        <v>42</v>
      </c>
      <c r="M212" s="2" t="s">
        <v>42</v>
      </c>
      <c r="N212" s="2" t="s">
        <v>42</v>
      </c>
      <c r="O212" s="2" t="s">
        <v>42</v>
      </c>
      <c r="P212" s="2" t="s">
        <v>42</v>
      </c>
      <c r="Q212" s="3">
        <v>0</v>
      </c>
      <c r="R212" s="16">
        <f t="shared" si="10"/>
        <v>0</v>
      </c>
    </row>
    <row r="213" spans="1:18" x14ac:dyDescent="0.25">
      <c r="A213" s="8" t="s">
        <v>416</v>
      </c>
      <c r="B213" s="9" t="s">
        <v>417</v>
      </c>
      <c r="C213" s="2">
        <v>0</v>
      </c>
      <c r="D213" s="2" t="s">
        <v>42</v>
      </c>
      <c r="E213" s="2" t="s">
        <v>42</v>
      </c>
      <c r="F213" s="2">
        <f t="shared" si="9"/>
        <v>0</v>
      </c>
      <c r="G213" s="2" t="s">
        <v>42</v>
      </c>
      <c r="H213" s="2" t="s">
        <v>42</v>
      </c>
      <c r="I213" s="2">
        <v>0</v>
      </c>
      <c r="J213" s="2">
        <f>I213+[1]ANTAI!J208</f>
        <v>0</v>
      </c>
      <c r="K213" s="2">
        <f t="shared" si="11"/>
        <v>0</v>
      </c>
      <c r="L213" s="2" t="s">
        <v>42</v>
      </c>
      <c r="M213" s="2" t="s">
        <v>42</v>
      </c>
      <c r="N213" s="2" t="s">
        <v>42</v>
      </c>
      <c r="O213" s="2" t="s">
        <v>42</v>
      </c>
      <c r="P213" s="2" t="s">
        <v>42</v>
      </c>
      <c r="Q213" s="3">
        <v>0</v>
      </c>
      <c r="R213" s="16">
        <f t="shared" si="10"/>
        <v>0</v>
      </c>
    </row>
    <row r="214" spans="1:18" x14ac:dyDescent="0.25">
      <c r="A214" s="8" t="s">
        <v>418</v>
      </c>
      <c r="B214" s="9" t="s">
        <v>419</v>
      </c>
      <c r="C214" s="2" t="s">
        <v>42</v>
      </c>
      <c r="D214" s="2" t="s">
        <v>42</v>
      </c>
      <c r="E214" s="2" t="s">
        <v>42</v>
      </c>
      <c r="F214" s="2">
        <f t="shared" si="9"/>
        <v>0</v>
      </c>
      <c r="G214" s="2" t="s">
        <v>42</v>
      </c>
      <c r="H214" s="2" t="s">
        <v>42</v>
      </c>
      <c r="I214" s="2">
        <v>0</v>
      </c>
      <c r="J214" s="2">
        <f>I214+[1]ANTAI!J209</f>
        <v>0</v>
      </c>
      <c r="K214" s="2">
        <f t="shared" si="11"/>
        <v>0</v>
      </c>
      <c r="L214" s="2" t="s">
        <v>42</v>
      </c>
      <c r="M214" s="2" t="s">
        <v>42</v>
      </c>
      <c r="N214" s="2" t="s">
        <v>42</v>
      </c>
      <c r="O214" s="2" t="s">
        <v>42</v>
      </c>
      <c r="P214" s="2" t="s">
        <v>42</v>
      </c>
      <c r="Q214" s="3">
        <v>0</v>
      </c>
      <c r="R214" s="16">
        <f t="shared" si="10"/>
        <v>0</v>
      </c>
    </row>
    <row r="215" spans="1:18" x14ac:dyDescent="0.25">
      <c r="A215" s="8" t="s">
        <v>420</v>
      </c>
      <c r="B215" s="9" t="s">
        <v>21</v>
      </c>
      <c r="C215" s="2" t="s">
        <v>42</v>
      </c>
      <c r="D215" s="2" t="s">
        <v>42</v>
      </c>
      <c r="E215" s="2" t="s">
        <v>42</v>
      </c>
      <c r="F215" s="2">
        <f t="shared" si="9"/>
        <v>0</v>
      </c>
      <c r="G215" s="2" t="s">
        <v>42</v>
      </c>
      <c r="H215" s="2" t="s">
        <v>42</v>
      </c>
      <c r="I215" s="2">
        <v>0</v>
      </c>
      <c r="J215" s="2">
        <f>I215+[1]ANTAI!J210</f>
        <v>0</v>
      </c>
      <c r="K215" s="2">
        <f t="shared" si="11"/>
        <v>0</v>
      </c>
      <c r="L215" s="2" t="s">
        <v>42</v>
      </c>
      <c r="M215" s="2" t="s">
        <v>42</v>
      </c>
      <c r="N215" s="2" t="s">
        <v>42</v>
      </c>
      <c r="O215" s="2" t="s">
        <v>42</v>
      </c>
      <c r="P215" s="2" t="s">
        <v>42</v>
      </c>
      <c r="Q215" s="3">
        <v>0</v>
      </c>
      <c r="R215" s="16">
        <f t="shared" si="10"/>
        <v>0</v>
      </c>
    </row>
    <row r="216" spans="1:18" x14ac:dyDescent="0.25">
      <c r="A216" s="8" t="s">
        <v>421</v>
      </c>
      <c r="B216" s="9" t="s">
        <v>422</v>
      </c>
      <c r="C216" s="2" t="s">
        <v>42</v>
      </c>
      <c r="D216" s="2" t="s">
        <v>42</v>
      </c>
      <c r="E216" s="2" t="s">
        <v>42</v>
      </c>
      <c r="F216" s="2">
        <f t="shared" si="9"/>
        <v>0</v>
      </c>
      <c r="G216" s="2" t="s">
        <v>42</v>
      </c>
      <c r="H216" s="2" t="s">
        <v>42</v>
      </c>
      <c r="I216" s="2">
        <v>0</v>
      </c>
      <c r="J216" s="2">
        <f>I216+[1]ANTAI!J211</f>
        <v>0</v>
      </c>
      <c r="K216" s="2">
        <f t="shared" si="11"/>
        <v>0</v>
      </c>
      <c r="L216" s="2" t="s">
        <v>42</v>
      </c>
      <c r="M216" s="2" t="s">
        <v>42</v>
      </c>
      <c r="N216" s="2" t="s">
        <v>42</v>
      </c>
      <c r="O216" s="2" t="s">
        <v>42</v>
      </c>
      <c r="P216" s="2" t="s">
        <v>42</v>
      </c>
      <c r="Q216" s="3">
        <v>0</v>
      </c>
      <c r="R216" s="16">
        <f t="shared" si="10"/>
        <v>0</v>
      </c>
    </row>
    <row r="217" spans="1:18" x14ac:dyDescent="0.25">
      <c r="A217" s="8" t="s">
        <v>423</v>
      </c>
      <c r="B217" s="9" t="s">
        <v>424</v>
      </c>
      <c r="C217" s="2" t="s">
        <v>42</v>
      </c>
      <c r="D217" s="2" t="s">
        <v>42</v>
      </c>
      <c r="E217" s="2" t="s">
        <v>42</v>
      </c>
      <c r="F217" s="2">
        <f t="shared" si="9"/>
        <v>0</v>
      </c>
      <c r="G217" s="2" t="s">
        <v>42</v>
      </c>
      <c r="H217" s="2" t="s">
        <v>42</v>
      </c>
      <c r="I217" s="2">
        <v>0</v>
      </c>
      <c r="J217" s="2">
        <f>I217+[1]ANTAI!J212</f>
        <v>0</v>
      </c>
      <c r="K217" s="2">
        <f t="shared" si="11"/>
        <v>0</v>
      </c>
      <c r="L217" s="2" t="s">
        <v>42</v>
      </c>
      <c r="M217" s="2" t="s">
        <v>42</v>
      </c>
      <c r="N217" s="2" t="s">
        <v>42</v>
      </c>
      <c r="O217" s="2" t="s">
        <v>42</v>
      </c>
      <c r="P217" s="2" t="s">
        <v>42</v>
      </c>
      <c r="Q217" s="3">
        <v>0</v>
      </c>
      <c r="R217" s="16">
        <f t="shared" si="10"/>
        <v>0</v>
      </c>
    </row>
    <row r="218" spans="1:18" x14ac:dyDescent="0.25">
      <c r="A218" s="8" t="s">
        <v>425</v>
      </c>
      <c r="B218" s="9" t="s">
        <v>426</v>
      </c>
      <c r="C218" s="2" t="s">
        <v>42</v>
      </c>
      <c r="D218" s="2" t="s">
        <v>42</v>
      </c>
      <c r="E218" s="2" t="s">
        <v>42</v>
      </c>
      <c r="F218" s="2">
        <f t="shared" si="9"/>
        <v>0</v>
      </c>
      <c r="G218" s="2" t="s">
        <v>42</v>
      </c>
      <c r="H218" s="2" t="s">
        <v>42</v>
      </c>
      <c r="I218" s="2">
        <v>0</v>
      </c>
      <c r="J218" s="2">
        <f>I218+[1]ANTAI!J213</f>
        <v>0</v>
      </c>
      <c r="K218" s="2">
        <f t="shared" si="11"/>
        <v>0</v>
      </c>
      <c r="L218" s="2" t="s">
        <v>42</v>
      </c>
      <c r="M218" s="2" t="s">
        <v>42</v>
      </c>
      <c r="N218" s="2" t="s">
        <v>42</v>
      </c>
      <c r="O218" s="2" t="s">
        <v>42</v>
      </c>
      <c r="P218" s="2" t="s">
        <v>42</v>
      </c>
      <c r="Q218" s="3">
        <v>0</v>
      </c>
      <c r="R218" s="16">
        <f t="shared" si="10"/>
        <v>0</v>
      </c>
    </row>
    <row r="219" spans="1:18" x14ac:dyDescent="0.25">
      <c r="A219" s="8" t="s">
        <v>427</v>
      </c>
      <c r="B219" s="9" t="s">
        <v>428</v>
      </c>
      <c r="C219" s="2" t="s">
        <v>42</v>
      </c>
      <c r="D219" s="2" t="s">
        <v>42</v>
      </c>
      <c r="E219" s="2" t="s">
        <v>42</v>
      </c>
      <c r="F219" s="2">
        <f t="shared" si="9"/>
        <v>0</v>
      </c>
      <c r="G219" s="2" t="s">
        <v>42</v>
      </c>
      <c r="H219" s="2" t="s">
        <v>42</v>
      </c>
      <c r="I219" s="2">
        <v>0</v>
      </c>
      <c r="J219" s="2">
        <f>I219+[1]ANTAI!J214</f>
        <v>0</v>
      </c>
      <c r="K219" s="2">
        <f t="shared" si="11"/>
        <v>0</v>
      </c>
      <c r="L219" s="2" t="s">
        <v>42</v>
      </c>
      <c r="M219" s="2" t="s">
        <v>42</v>
      </c>
      <c r="N219" s="2" t="s">
        <v>42</v>
      </c>
      <c r="O219" s="2" t="s">
        <v>42</v>
      </c>
      <c r="P219" s="2" t="s">
        <v>42</v>
      </c>
      <c r="Q219" s="3">
        <v>0</v>
      </c>
      <c r="R219" s="16">
        <f t="shared" si="10"/>
        <v>0</v>
      </c>
    </row>
    <row r="220" spans="1:18" x14ac:dyDescent="0.25">
      <c r="A220" s="8" t="s">
        <v>429</v>
      </c>
      <c r="B220" s="9" t="s">
        <v>430</v>
      </c>
      <c r="C220" s="2" t="s">
        <v>42</v>
      </c>
      <c r="D220" s="2" t="s">
        <v>42</v>
      </c>
      <c r="E220" s="2" t="s">
        <v>42</v>
      </c>
      <c r="F220" s="2">
        <f t="shared" si="9"/>
        <v>0</v>
      </c>
      <c r="G220" s="2" t="s">
        <v>42</v>
      </c>
      <c r="H220" s="2" t="s">
        <v>42</v>
      </c>
      <c r="I220" s="2">
        <v>0</v>
      </c>
      <c r="J220" s="2">
        <f>I220+[1]ANTAI!J215</f>
        <v>0</v>
      </c>
      <c r="K220" s="2">
        <f t="shared" si="11"/>
        <v>0</v>
      </c>
      <c r="L220" s="2" t="s">
        <v>42</v>
      </c>
      <c r="M220" s="2" t="s">
        <v>42</v>
      </c>
      <c r="N220" s="2" t="s">
        <v>42</v>
      </c>
      <c r="O220" s="2" t="s">
        <v>42</v>
      </c>
      <c r="P220" s="2" t="s">
        <v>42</v>
      </c>
      <c r="Q220" s="3">
        <v>0</v>
      </c>
      <c r="R220" s="16">
        <f t="shared" si="10"/>
        <v>0</v>
      </c>
    </row>
    <row r="221" spans="1:18" x14ac:dyDescent="0.25">
      <c r="A221" s="8" t="s">
        <v>431</v>
      </c>
      <c r="B221" s="9" t="s">
        <v>432</v>
      </c>
      <c r="C221" s="2" t="s">
        <v>42</v>
      </c>
      <c r="D221" s="2" t="s">
        <v>42</v>
      </c>
      <c r="E221" s="2" t="s">
        <v>42</v>
      </c>
      <c r="F221" s="2">
        <f t="shared" si="9"/>
        <v>0</v>
      </c>
      <c r="G221" s="2" t="s">
        <v>42</v>
      </c>
      <c r="H221" s="2" t="s">
        <v>42</v>
      </c>
      <c r="I221" s="2">
        <v>0</v>
      </c>
      <c r="J221" s="2">
        <f>I221+[1]ANTAI!J216</f>
        <v>0</v>
      </c>
      <c r="K221" s="2">
        <f t="shared" si="11"/>
        <v>0</v>
      </c>
      <c r="L221" s="2" t="s">
        <v>42</v>
      </c>
      <c r="M221" s="2" t="s">
        <v>42</v>
      </c>
      <c r="N221" s="2" t="s">
        <v>42</v>
      </c>
      <c r="O221" s="2" t="s">
        <v>42</v>
      </c>
      <c r="P221" s="2" t="s">
        <v>42</v>
      </c>
      <c r="Q221" s="3">
        <v>0</v>
      </c>
      <c r="R221" s="16">
        <f t="shared" si="10"/>
        <v>0</v>
      </c>
    </row>
    <row r="222" spans="1:18" x14ac:dyDescent="0.25">
      <c r="A222" s="8" t="s">
        <v>433</v>
      </c>
      <c r="B222" s="9" t="s">
        <v>434</v>
      </c>
      <c r="C222" s="2" t="s">
        <v>42</v>
      </c>
      <c r="D222" s="2" t="s">
        <v>42</v>
      </c>
      <c r="E222" s="2" t="s">
        <v>42</v>
      </c>
      <c r="F222" s="2">
        <f t="shared" si="9"/>
        <v>0</v>
      </c>
      <c r="G222" s="2" t="s">
        <v>42</v>
      </c>
      <c r="H222" s="2" t="s">
        <v>42</v>
      </c>
      <c r="I222" s="2">
        <v>0</v>
      </c>
      <c r="J222" s="2">
        <f>I222+[1]ANTAI!J217</f>
        <v>0</v>
      </c>
      <c r="K222" s="2">
        <f t="shared" si="11"/>
        <v>0</v>
      </c>
      <c r="L222" s="2" t="s">
        <v>42</v>
      </c>
      <c r="M222" s="2" t="s">
        <v>42</v>
      </c>
      <c r="N222" s="2" t="s">
        <v>42</v>
      </c>
      <c r="O222" s="2" t="s">
        <v>42</v>
      </c>
      <c r="P222" s="2" t="s">
        <v>42</v>
      </c>
      <c r="Q222" s="3">
        <v>0</v>
      </c>
      <c r="R222" s="16">
        <f t="shared" si="10"/>
        <v>0</v>
      </c>
    </row>
    <row r="223" spans="1:18" x14ac:dyDescent="0.25">
      <c r="A223" s="8" t="s">
        <v>435</v>
      </c>
      <c r="B223" s="9" t="s">
        <v>436</v>
      </c>
      <c r="C223" s="2" t="s">
        <v>42</v>
      </c>
      <c r="D223" s="2" t="s">
        <v>42</v>
      </c>
      <c r="E223" s="2" t="s">
        <v>42</v>
      </c>
      <c r="F223" s="2">
        <f t="shared" si="9"/>
        <v>0</v>
      </c>
      <c r="G223" s="2" t="s">
        <v>42</v>
      </c>
      <c r="H223" s="2" t="s">
        <v>42</v>
      </c>
      <c r="I223" s="2">
        <v>0</v>
      </c>
      <c r="J223" s="2">
        <f>I223+[1]ANTAI!J218</f>
        <v>0</v>
      </c>
      <c r="K223" s="2">
        <f t="shared" si="11"/>
        <v>0</v>
      </c>
      <c r="L223" s="2" t="s">
        <v>42</v>
      </c>
      <c r="M223" s="2" t="s">
        <v>42</v>
      </c>
      <c r="N223" s="2" t="s">
        <v>42</v>
      </c>
      <c r="O223" s="2" t="s">
        <v>42</v>
      </c>
      <c r="P223" s="2" t="s">
        <v>42</v>
      </c>
      <c r="Q223" s="3">
        <v>0</v>
      </c>
      <c r="R223" s="16">
        <f t="shared" si="10"/>
        <v>0</v>
      </c>
    </row>
    <row r="224" spans="1:18" x14ac:dyDescent="0.25">
      <c r="A224" s="8" t="s">
        <v>437</v>
      </c>
      <c r="B224" s="9" t="s">
        <v>438</v>
      </c>
      <c r="C224" s="2" t="s">
        <v>42</v>
      </c>
      <c r="D224" s="2" t="s">
        <v>42</v>
      </c>
      <c r="E224" s="2" t="s">
        <v>42</v>
      </c>
      <c r="F224" s="2">
        <f t="shared" si="9"/>
        <v>0</v>
      </c>
      <c r="G224" s="2" t="s">
        <v>42</v>
      </c>
      <c r="H224" s="2" t="s">
        <v>42</v>
      </c>
      <c r="I224" s="2">
        <v>0</v>
      </c>
      <c r="J224" s="2">
        <f>I224+[1]ANTAI!J219</f>
        <v>0</v>
      </c>
      <c r="K224" s="2">
        <f t="shared" si="11"/>
        <v>0</v>
      </c>
      <c r="L224" s="2" t="s">
        <v>42</v>
      </c>
      <c r="M224" s="2" t="s">
        <v>42</v>
      </c>
      <c r="N224" s="2" t="s">
        <v>42</v>
      </c>
      <c r="O224" s="2" t="s">
        <v>42</v>
      </c>
      <c r="P224" s="2" t="s">
        <v>42</v>
      </c>
      <c r="Q224" s="3">
        <v>0</v>
      </c>
      <c r="R224" s="16">
        <f t="shared" si="10"/>
        <v>0</v>
      </c>
    </row>
    <row r="225" spans="1:18" x14ac:dyDescent="0.25">
      <c r="A225" s="8" t="s">
        <v>439</v>
      </c>
      <c r="B225" s="9" t="s">
        <v>440</v>
      </c>
      <c r="C225" s="2" t="s">
        <v>42</v>
      </c>
      <c r="D225" s="2" t="s">
        <v>42</v>
      </c>
      <c r="E225" s="2" t="s">
        <v>42</v>
      </c>
      <c r="F225" s="2">
        <f t="shared" si="9"/>
        <v>0</v>
      </c>
      <c r="G225" s="2" t="s">
        <v>42</v>
      </c>
      <c r="H225" s="2" t="s">
        <v>42</v>
      </c>
      <c r="I225" s="2">
        <v>0</v>
      </c>
      <c r="J225" s="2">
        <f>I225+[1]ANTAI!J220</f>
        <v>0</v>
      </c>
      <c r="K225" s="2">
        <f t="shared" si="11"/>
        <v>0</v>
      </c>
      <c r="L225" s="2" t="s">
        <v>42</v>
      </c>
      <c r="M225" s="2" t="s">
        <v>42</v>
      </c>
      <c r="N225" s="2" t="s">
        <v>42</v>
      </c>
      <c r="O225" s="2" t="s">
        <v>42</v>
      </c>
      <c r="P225" s="2" t="s">
        <v>42</v>
      </c>
      <c r="Q225" s="3">
        <v>0</v>
      </c>
      <c r="R225" s="16">
        <f t="shared" si="10"/>
        <v>0</v>
      </c>
    </row>
    <row r="226" spans="1:18" x14ac:dyDescent="0.25">
      <c r="A226" s="8" t="s">
        <v>441</v>
      </c>
      <c r="B226" s="9" t="s">
        <v>442</v>
      </c>
      <c r="C226" s="2" t="s">
        <v>42</v>
      </c>
      <c r="D226" s="2" t="s">
        <v>42</v>
      </c>
      <c r="E226" s="2" t="s">
        <v>42</v>
      </c>
      <c r="F226" s="2">
        <f t="shared" si="9"/>
        <v>0</v>
      </c>
      <c r="G226" s="2" t="s">
        <v>42</v>
      </c>
      <c r="H226" s="2" t="s">
        <v>42</v>
      </c>
      <c r="I226" s="2">
        <v>0</v>
      </c>
      <c r="J226" s="2">
        <f>I226+[1]ANTAI!J221</f>
        <v>0</v>
      </c>
      <c r="K226" s="2">
        <f t="shared" si="11"/>
        <v>0</v>
      </c>
      <c r="L226" s="2" t="s">
        <v>42</v>
      </c>
      <c r="M226" s="2" t="s">
        <v>42</v>
      </c>
      <c r="N226" s="2" t="s">
        <v>42</v>
      </c>
      <c r="O226" s="2" t="s">
        <v>42</v>
      </c>
      <c r="P226" s="2" t="s">
        <v>42</v>
      </c>
      <c r="Q226" s="3">
        <v>0</v>
      </c>
      <c r="R226" s="16">
        <f t="shared" si="10"/>
        <v>0</v>
      </c>
    </row>
    <row r="227" spans="1:18" x14ac:dyDescent="0.25">
      <c r="A227" s="8" t="s">
        <v>443</v>
      </c>
      <c r="B227" s="9" t="s">
        <v>444</v>
      </c>
      <c r="C227" s="2" t="s">
        <v>42</v>
      </c>
      <c r="D227" s="2" t="s">
        <v>42</v>
      </c>
      <c r="E227" s="2" t="s">
        <v>42</v>
      </c>
      <c r="F227" s="2">
        <f t="shared" si="9"/>
        <v>0</v>
      </c>
      <c r="G227" s="2" t="s">
        <v>42</v>
      </c>
      <c r="H227" s="2" t="s">
        <v>42</v>
      </c>
      <c r="I227" s="2">
        <v>0</v>
      </c>
      <c r="J227" s="2">
        <f>I227+[1]ANTAI!J222</f>
        <v>0</v>
      </c>
      <c r="K227" s="2">
        <f t="shared" si="11"/>
        <v>0</v>
      </c>
      <c r="L227" s="2" t="s">
        <v>42</v>
      </c>
      <c r="M227" s="2" t="s">
        <v>42</v>
      </c>
      <c r="N227" s="2" t="s">
        <v>42</v>
      </c>
      <c r="O227" s="2" t="s">
        <v>42</v>
      </c>
      <c r="P227" s="2" t="s">
        <v>42</v>
      </c>
      <c r="Q227" s="3">
        <v>0</v>
      </c>
      <c r="R227" s="16">
        <f t="shared" si="10"/>
        <v>0</v>
      </c>
    </row>
    <row r="228" spans="1:18" x14ac:dyDescent="0.25">
      <c r="A228" s="8" t="s">
        <v>445</v>
      </c>
      <c r="B228" s="9" t="s">
        <v>446</v>
      </c>
      <c r="C228" s="2" t="s">
        <v>42</v>
      </c>
      <c r="D228" s="2" t="s">
        <v>42</v>
      </c>
      <c r="E228" s="2" t="s">
        <v>42</v>
      </c>
      <c r="F228" s="2">
        <f t="shared" si="9"/>
        <v>0</v>
      </c>
      <c r="G228" s="2" t="s">
        <v>42</v>
      </c>
      <c r="H228" s="2" t="s">
        <v>42</v>
      </c>
      <c r="I228" s="2">
        <v>0</v>
      </c>
      <c r="J228" s="2">
        <f>I228+[1]ANTAI!J223</f>
        <v>0</v>
      </c>
      <c r="K228" s="2">
        <f t="shared" si="11"/>
        <v>0</v>
      </c>
      <c r="L228" s="2" t="s">
        <v>42</v>
      </c>
      <c r="M228" s="2" t="s">
        <v>42</v>
      </c>
      <c r="N228" s="2" t="s">
        <v>42</v>
      </c>
      <c r="O228" s="2" t="s">
        <v>42</v>
      </c>
      <c r="P228" s="2" t="s">
        <v>42</v>
      </c>
      <c r="Q228" s="3">
        <v>0</v>
      </c>
      <c r="R228" s="16">
        <f t="shared" si="10"/>
        <v>0</v>
      </c>
    </row>
    <row r="229" spans="1:18" x14ac:dyDescent="0.25">
      <c r="A229" s="8" t="s">
        <v>447</v>
      </c>
      <c r="B229" s="9" t="s">
        <v>448</v>
      </c>
      <c r="C229" s="2" t="s">
        <v>42</v>
      </c>
      <c r="D229" s="2" t="s">
        <v>42</v>
      </c>
      <c r="E229" s="2" t="s">
        <v>42</v>
      </c>
      <c r="F229" s="2">
        <f t="shared" si="9"/>
        <v>0</v>
      </c>
      <c r="G229" s="2" t="s">
        <v>42</v>
      </c>
      <c r="H229" s="2" t="s">
        <v>42</v>
      </c>
      <c r="I229" s="2">
        <v>0</v>
      </c>
      <c r="J229" s="2">
        <f>I229+[1]ANTAI!J224</f>
        <v>0</v>
      </c>
      <c r="K229" s="2">
        <f t="shared" si="11"/>
        <v>0</v>
      </c>
      <c r="L229" s="2" t="s">
        <v>42</v>
      </c>
      <c r="M229" s="2" t="s">
        <v>42</v>
      </c>
      <c r="N229" s="2" t="s">
        <v>42</v>
      </c>
      <c r="O229" s="2" t="s">
        <v>42</v>
      </c>
      <c r="P229" s="2" t="s">
        <v>42</v>
      </c>
      <c r="Q229" s="3">
        <v>0</v>
      </c>
      <c r="R229" s="16">
        <f t="shared" si="10"/>
        <v>0</v>
      </c>
    </row>
    <row r="230" spans="1:18" x14ac:dyDescent="0.25">
      <c r="A230" s="8" t="s">
        <v>449</v>
      </c>
      <c r="B230" s="9" t="s">
        <v>450</v>
      </c>
      <c r="C230" s="2" t="s">
        <v>42</v>
      </c>
      <c r="D230" s="2" t="s">
        <v>42</v>
      </c>
      <c r="E230" s="2" t="s">
        <v>42</v>
      </c>
      <c r="F230" s="2">
        <f t="shared" si="9"/>
        <v>0</v>
      </c>
      <c r="G230" s="2" t="s">
        <v>42</v>
      </c>
      <c r="H230" s="2" t="s">
        <v>42</v>
      </c>
      <c r="I230" s="2">
        <v>0</v>
      </c>
      <c r="J230" s="2">
        <f>I230+[1]ANTAI!J225</f>
        <v>0</v>
      </c>
      <c r="K230" s="2">
        <f t="shared" si="11"/>
        <v>0</v>
      </c>
      <c r="L230" s="2" t="s">
        <v>42</v>
      </c>
      <c r="M230" s="2" t="s">
        <v>42</v>
      </c>
      <c r="N230" s="2" t="s">
        <v>42</v>
      </c>
      <c r="O230" s="2" t="s">
        <v>42</v>
      </c>
      <c r="P230" s="2" t="s">
        <v>42</v>
      </c>
      <c r="Q230" s="3">
        <v>0</v>
      </c>
      <c r="R230" s="16">
        <f t="shared" si="10"/>
        <v>0</v>
      </c>
    </row>
    <row r="231" spans="1:18" x14ac:dyDescent="0.25">
      <c r="A231" s="8" t="s">
        <v>451</v>
      </c>
      <c r="B231" s="9" t="s">
        <v>452</v>
      </c>
      <c r="C231" s="2" t="s">
        <v>42</v>
      </c>
      <c r="D231" s="2" t="s">
        <v>42</v>
      </c>
      <c r="E231" s="2" t="s">
        <v>42</v>
      </c>
      <c r="F231" s="2">
        <f t="shared" si="9"/>
        <v>0</v>
      </c>
      <c r="G231" s="2" t="s">
        <v>42</v>
      </c>
      <c r="H231" s="2" t="s">
        <v>42</v>
      </c>
      <c r="I231" s="2">
        <v>0</v>
      </c>
      <c r="J231" s="2">
        <f>I231+[1]ANTAI!J226</f>
        <v>0</v>
      </c>
      <c r="K231" s="2">
        <f t="shared" si="11"/>
        <v>0</v>
      </c>
      <c r="L231" s="2" t="s">
        <v>42</v>
      </c>
      <c r="M231" s="2" t="s">
        <v>42</v>
      </c>
      <c r="N231" s="2" t="s">
        <v>42</v>
      </c>
      <c r="O231" s="2" t="s">
        <v>42</v>
      </c>
      <c r="P231" s="2" t="s">
        <v>42</v>
      </c>
      <c r="Q231" s="3">
        <v>0</v>
      </c>
      <c r="R231" s="16">
        <f t="shared" si="10"/>
        <v>0</v>
      </c>
    </row>
    <row r="232" spans="1:18" x14ac:dyDescent="0.25">
      <c r="A232" s="8" t="s">
        <v>453</v>
      </c>
      <c r="B232" s="9" t="s">
        <v>454</v>
      </c>
      <c r="C232" s="2" t="s">
        <v>42</v>
      </c>
      <c r="D232" s="2" t="s">
        <v>42</v>
      </c>
      <c r="E232" s="2" t="s">
        <v>42</v>
      </c>
      <c r="F232" s="2">
        <f t="shared" si="9"/>
        <v>0</v>
      </c>
      <c r="G232" s="2" t="s">
        <v>42</v>
      </c>
      <c r="H232" s="2" t="s">
        <v>42</v>
      </c>
      <c r="I232" s="2">
        <v>0</v>
      </c>
      <c r="J232" s="2">
        <f>I232+[1]ANTAI!J227</f>
        <v>0</v>
      </c>
      <c r="K232" s="2">
        <f t="shared" si="11"/>
        <v>0</v>
      </c>
      <c r="L232" s="2" t="s">
        <v>42</v>
      </c>
      <c r="M232" s="2" t="s">
        <v>42</v>
      </c>
      <c r="N232" s="2" t="s">
        <v>42</v>
      </c>
      <c r="O232" s="2" t="s">
        <v>42</v>
      </c>
      <c r="P232" s="2" t="s">
        <v>42</v>
      </c>
      <c r="Q232" s="3">
        <v>0</v>
      </c>
      <c r="R232" s="16">
        <f t="shared" si="10"/>
        <v>0</v>
      </c>
    </row>
    <row r="233" spans="1:18" x14ac:dyDescent="0.25">
      <c r="A233" s="8" t="s">
        <v>455</v>
      </c>
      <c r="B233" s="9" t="s">
        <v>456</v>
      </c>
      <c r="C233" s="2" t="s">
        <v>42</v>
      </c>
      <c r="D233" s="2" t="s">
        <v>42</v>
      </c>
      <c r="E233" s="2" t="s">
        <v>42</v>
      </c>
      <c r="F233" s="2">
        <f t="shared" si="9"/>
        <v>0</v>
      </c>
      <c r="G233" s="2" t="s">
        <v>42</v>
      </c>
      <c r="H233" s="2" t="s">
        <v>42</v>
      </c>
      <c r="I233" s="2">
        <v>0</v>
      </c>
      <c r="J233" s="2">
        <f>I233+[1]ANTAI!J228</f>
        <v>0</v>
      </c>
      <c r="K233" s="2">
        <f t="shared" si="11"/>
        <v>0</v>
      </c>
      <c r="L233" s="2" t="s">
        <v>42</v>
      </c>
      <c r="M233" s="2" t="s">
        <v>42</v>
      </c>
      <c r="N233" s="2" t="s">
        <v>42</v>
      </c>
      <c r="O233" s="2" t="s">
        <v>42</v>
      </c>
      <c r="P233" s="2" t="s">
        <v>42</v>
      </c>
      <c r="Q233" s="3">
        <v>0</v>
      </c>
      <c r="R233" s="16">
        <f t="shared" si="10"/>
        <v>0</v>
      </c>
    </row>
    <row r="234" spans="1:18" x14ac:dyDescent="0.25">
      <c r="A234" s="8" t="s">
        <v>457</v>
      </c>
      <c r="B234" s="9" t="s">
        <v>438</v>
      </c>
      <c r="C234" s="2" t="s">
        <v>42</v>
      </c>
      <c r="D234" s="2" t="s">
        <v>42</v>
      </c>
      <c r="E234" s="2" t="s">
        <v>42</v>
      </c>
      <c r="F234" s="2">
        <f t="shared" si="9"/>
        <v>0</v>
      </c>
      <c r="G234" s="2" t="s">
        <v>42</v>
      </c>
      <c r="H234" s="2" t="s">
        <v>42</v>
      </c>
      <c r="I234" s="2">
        <v>0</v>
      </c>
      <c r="J234" s="2">
        <f>I234+[1]ANTAI!J229</f>
        <v>0</v>
      </c>
      <c r="K234" s="2">
        <f t="shared" si="11"/>
        <v>0</v>
      </c>
      <c r="L234" s="2" t="s">
        <v>42</v>
      </c>
      <c r="M234" s="2" t="s">
        <v>42</v>
      </c>
      <c r="N234" s="2" t="s">
        <v>42</v>
      </c>
      <c r="O234" s="2" t="s">
        <v>42</v>
      </c>
      <c r="P234" s="2" t="s">
        <v>42</v>
      </c>
      <c r="Q234" s="3">
        <v>0</v>
      </c>
      <c r="R234" s="16">
        <f t="shared" si="10"/>
        <v>0</v>
      </c>
    </row>
    <row r="235" spans="1:18" x14ac:dyDescent="0.25">
      <c r="A235" s="8" t="s">
        <v>458</v>
      </c>
      <c r="B235" s="9" t="s">
        <v>450</v>
      </c>
      <c r="C235" s="2" t="s">
        <v>42</v>
      </c>
      <c r="D235" s="2" t="s">
        <v>42</v>
      </c>
      <c r="E235" s="2" t="s">
        <v>42</v>
      </c>
      <c r="F235" s="2">
        <f t="shared" si="9"/>
        <v>0</v>
      </c>
      <c r="G235" s="2" t="s">
        <v>42</v>
      </c>
      <c r="H235" s="2" t="s">
        <v>42</v>
      </c>
      <c r="I235" s="2">
        <v>0</v>
      </c>
      <c r="J235" s="2">
        <f>I235+[1]ANTAI!J230</f>
        <v>0</v>
      </c>
      <c r="K235" s="2">
        <f t="shared" si="11"/>
        <v>0</v>
      </c>
      <c r="L235" s="2" t="s">
        <v>42</v>
      </c>
      <c r="M235" s="2" t="s">
        <v>42</v>
      </c>
      <c r="N235" s="2" t="s">
        <v>42</v>
      </c>
      <c r="O235" s="2" t="s">
        <v>42</v>
      </c>
      <c r="P235" s="2" t="s">
        <v>42</v>
      </c>
      <c r="Q235" s="3">
        <v>0</v>
      </c>
      <c r="R235" s="16">
        <f t="shared" si="10"/>
        <v>0</v>
      </c>
    </row>
    <row r="236" spans="1:18" x14ac:dyDescent="0.25">
      <c r="A236" s="8" t="s">
        <v>459</v>
      </c>
      <c r="B236" s="9" t="s">
        <v>460</v>
      </c>
      <c r="C236" s="2" t="s">
        <v>42</v>
      </c>
      <c r="D236" s="2" t="s">
        <v>42</v>
      </c>
      <c r="E236" s="2" t="s">
        <v>42</v>
      </c>
      <c r="F236" s="2">
        <f t="shared" si="9"/>
        <v>0</v>
      </c>
      <c r="G236" s="2" t="s">
        <v>42</v>
      </c>
      <c r="H236" s="2" t="s">
        <v>42</v>
      </c>
      <c r="I236" s="2">
        <v>0</v>
      </c>
      <c r="J236" s="2">
        <f>I236+[1]ANTAI!J231</f>
        <v>0</v>
      </c>
      <c r="K236" s="2">
        <f t="shared" si="11"/>
        <v>0</v>
      </c>
      <c r="L236" s="2" t="s">
        <v>42</v>
      </c>
      <c r="M236" s="2" t="s">
        <v>42</v>
      </c>
      <c r="N236" s="2" t="s">
        <v>42</v>
      </c>
      <c r="O236" s="2" t="s">
        <v>42</v>
      </c>
      <c r="P236" s="2" t="s">
        <v>42</v>
      </c>
      <c r="Q236" s="3">
        <v>0</v>
      </c>
      <c r="R236" s="16">
        <f t="shared" si="10"/>
        <v>0</v>
      </c>
    </row>
    <row r="237" spans="1:18" x14ac:dyDescent="0.25">
      <c r="A237" s="8" t="s">
        <v>461</v>
      </c>
      <c r="B237" s="9" t="s">
        <v>462</v>
      </c>
      <c r="C237" s="2" t="s">
        <v>42</v>
      </c>
      <c r="D237" s="2" t="s">
        <v>42</v>
      </c>
      <c r="E237" s="2" t="s">
        <v>42</v>
      </c>
      <c r="F237" s="2">
        <f t="shared" si="9"/>
        <v>0</v>
      </c>
      <c r="G237" s="2" t="s">
        <v>42</v>
      </c>
      <c r="H237" s="2" t="s">
        <v>42</v>
      </c>
      <c r="I237" s="2">
        <v>0</v>
      </c>
      <c r="J237" s="2">
        <f>I237+[1]ANTAI!J232</f>
        <v>0</v>
      </c>
      <c r="K237" s="2">
        <f t="shared" si="11"/>
        <v>0</v>
      </c>
      <c r="L237" s="2" t="s">
        <v>42</v>
      </c>
      <c r="M237" s="2" t="s">
        <v>42</v>
      </c>
      <c r="N237" s="2" t="s">
        <v>42</v>
      </c>
      <c r="O237" s="2" t="s">
        <v>42</v>
      </c>
      <c r="P237" s="2" t="s">
        <v>42</v>
      </c>
      <c r="Q237" s="3">
        <v>0</v>
      </c>
      <c r="R237" s="16">
        <f t="shared" si="10"/>
        <v>0</v>
      </c>
    </row>
    <row r="238" spans="1:18" x14ac:dyDescent="0.25">
      <c r="A238" s="8" t="s">
        <v>463</v>
      </c>
      <c r="B238" s="9" t="s">
        <v>464</v>
      </c>
      <c r="C238" s="2" t="s">
        <v>42</v>
      </c>
      <c r="D238" s="2" t="s">
        <v>42</v>
      </c>
      <c r="E238" s="2" t="s">
        <v>42</v>
      </c>
      <c r="F238" s="2">
        <f t="shared" si="9"/>
        <v>0</v>
      </c>
      <c r="G238" s="2" t="s">
        <v>42</v>
      </c>
      <c r="H238" s="2" t="s">
        <v>42</v>
      </c>
      <c r="I238" s="2">
        <v>0</v>
      </c>
      <c r="J238" s="2">
        <f>I238+[1]ANTAI!J233</f>
        <v>0</v>
      </c>
      <c r="K238" s="2">
        <f t="shared" si="11"/>
        <v>0</v>
      </c>
      <c r="L238" s="2" t="s">
        <v>42</v>
      </c>
      <c r="M238" s="2" t="s">
        <v>42</v>
      </c>
      <c r="N238" s="2" t="s">
        <v>42</v>
      </c>
      <c r="O238" s="2" t="s">
        <v>42</v>
      </c>
      <c r="P238" s="2" t="s">
        <v>42</v>
      </c>
      <c r="Q238" s="3">
        <v>0</v>
      </c>
      <c r="R238" s="16">
        <f t="shared" si="10"/>
        <v>0</v>
      </c>
    </row>
    <row r="239" spans="1:18" x14ac:dyDescent="0.25">
      <c r="A239" s="8" t="s">
        <v>465</v>
      </c>
      <c r="B239" s="9" t="s">
        <v>466</v>
      </c>
      <c r="C239" s="2" t="s">
        <v>42</v>
      </c>
      <c r="D239" s="2" t="s">
        <v>42</v>
      </c>
      <c r="E239" s="2" t="s">
        <v>42</v>
      </c>
      <c r="F239" s="2">
        <f t="shared" si="9"/>
        <v>0</v>
      </c>
      <c r="G239" s="2" t="s">
        <v>42</v>
      </c>
      <c r="H239" s="2" t="s">
        <v>42</v>
      </c>
      <c r="I239" s="2">
        <v>0</v>
      </c>
      <c r="J239" s="2">
        <f>I239+[1]ANTAI!J234</f>
        <v>0</v>
      </c>
      <c r="K239" s="2">
        <f t="shared" si="11"/>
        <v>0</v>
      </c>
      <c r="L239" s="2" t="s">
        <v>42</v>
      </c>
      <c r="M239" s="2" t="s">
        <v>42</v>
      </c>
      <c r="N239" s="2" t="s">
        <v>42</v>
      </c>
      <c r="O239" s="2" t="s">
        <v>42</v>
      </c>
      <c r="P239" s="2" t="s">
        <v>42</v>
      </c>
      <c r="Q239" s="3">
        <v>0</v>
      </c>
      <c r="R239" s="16">
        <f t="shared" si="10"/>
        <v>0</v>
      </c>
    </row>
    <row r="240" spans="1:18" x14ac:dyDescent="0.25">
      <c r="A240" s="8" t="s">
        <v>467</v>
      </c>
      <c r="B240" s="9" t="s">
        <v>468</v>
      </c>
      <c r="C240" s="2" t="s">
        <v>42</v>
      </c>
      <c r="D240" s="2" t="s">
        <v>42</v>
      </c>
      <c r="E240" s="2" t="s">
        <v>42</v>
      </c>
      <c r="F240" s="2">
        <f t="shared" si="9"/>
        <v>0</v>
      </c>
      <c r="G240" s="2" t="s">
        <v>42</v>
      </c>
      <c r="H240" s="2" t="s">
        <v>42</v>
      </c>
      <c r="I240" s="2">
        <v>0</v>
      </c>
      <c r="J240" s="2">
        <f>I240+[1]ANTAI!J235</f>
        <v>0</v>
      </c>
      <c r="K240" s="2">
        <f t="shared" si="11"/>
        <v>0</v>
      </c>
      <c r="L240" s="2" t="s">
        <v>42</v>
      </c>
      <c r="M240" s="2" t="s">
        <v>42</v>
      </c>
      <c r="N240" s="2" t="s">
        <v>42</v>
      </c>
      <c r="O240" s="2" t="s">
        <v>42</v>
      </c>
      <c r="P240" s="2" t="s">
        <v>42</v>
      </c>
      <c r="Q240" s="3">
        <v>0</v>
      </c>
      <c r="R240" s="16">
        <f t="shared" si="10"/>
        <v>0</v>
      </c>
    </row>
    <row r="241" spans="1:18" x14ac:dyDescent="0.25">
      <c r="A241" s="8" t="s">
        <v>469</v>
      </c>
      <c r="B241" s="9" t="s">
        <v>470</v>
      </c>
      <c r="C241" s="2" t="s">
        <v>42</v>
      </c>
      <c r="D241" s="2" t="s">
        <v>42</v>
      </c>
      <c r="E241" s="2" t="s">
        <v>42</v>
      </c>
      <c r="F241" s="2">
        <f t="shared" si="9"/>
        <v>0</v>
      </c>
      <c r="G241" s="2" t="s">
        <v>42</v>
      </c>
      <c r="H241" s="2" t="s">
        <v>42</v>
      </c>
      <c r="I241" s="2">
        <v>0</v>
      </c>
      <c r="J241" s="2">
        <f>I241+[1]ANTAI!J236</f>
        <v>0</v>
      </c>
      <c r="K241" s="2">
        <f t="shared" si="11"/>
        <v>0</v>
      </c>
      <c r="L241" s="2" t="s">
        <v>42</v>
      </c>
      <c r="M241" s="2" t="s">
        <v>42</v>
      </c>
      <c r="N241" s="2" t="s">
        <v>42</v>
      </c>
      <c r="O241" s="2" t="s">
        <v>42</v>
      </c>
      <c r="P241" s="2" t="s">
        <v>42</v>
      </c>
      <c r="Q241" s="3">
        <v>0</v>
      </c>
      <c r="R241" s="16">
        <f t="shared" si="10"/>
        <v>0</v>
      </c>
    </row>
    <row r="242" spans="1:18" x14ac:dyDescent="0.25">
      <c r="A242" s="8" t="s">
        <v>471</v>
      </c>
      <c r="B242" s="9" t="s">
        <v>472</v>
      </c>
      <c r="C242" s="2" t="s">
        <v>42</v>
      </c>
      <c r="D242" s="2" t="s">
        <v>42</v>
      </c>
      <c r="E242" s="2" t="s">
        <v>42</v>
      </c>
      <c r="F242" s="2">
        <f t="shared" si="9"/>
        <v>0</v>
      </c>
      <c r="G242" s="2" t="s">
        <v>42</v>
      </c>
      <c r="H242" s="2" t="s">
        <v>42</v>
      </c>
      <c r="I242" s="2">
        <v>0</v>
      </c>
      <c r="J242" s="2">
        <f>I242+[1]ANTAI!J237</f>
        <v>0</v>
      </c>
      <c r="K242" s="2">
        <f t="shared" si="11"/>
        <v>0</v>
      </c>
      <c r="L242" s="2" t="s">
        <v>42</v>
      </c>
      <c r="M242" s="2" t="s">
        <v>42</v>
      </c>
      <c r="N242" s="2" t="s">
        <v>42</v>
      </c>
      <c r="O242" s="2" t="s">
        <v>42</v>
      </c>
      <c r="P242" s="2" t="s">
        <v>42</v>
      </c>
      <c r="Q242" s="3">
        <v>0</v>
      </c>
      <c r="R242" s="16">
        <f t="shared" si="10"/>
        <v>0</v>
      </c>
    </row>
    <row r="243" spans="1:18" x14ac:dyDescent="0.25">
      <c r="A243" s="8" t="s">
        <v>473</v>
      </c>
      <c r="B243" s="9" t="s">
        <v>474</v>
      </c>
      <c r="C243" s="2" t="s">
        <v>42</v>
      </c>
      <c r="D243" s="2" t="s">
        <v>42</v>
      </c>
      <c r="E243" s="2" t="s">
        <v>42</v>
      </c>
      <c r="F243" s="2">
        <f t="shared" si="9"/>
        <v>0</v>
      </c>
      <c r="G243" s="2" t="s">
        <v>42</v>
      </c>
      <c r="H243" s="2" t="s">
        <v>42</v>
      </c>
      <c r="I243" s="2">
        <v>0</v>
      </c>
      <c r="J243" s="2">
        <f>I243+[1]ANTAI!J238</f>
        <v>0</v>
      </c>
      <c r="K243" s="2">
        <f t="shared" si="11"/>
        <v>0</v>
      </c>
      <c r="L243" s="2" t="s">
        <v>42</v>
      </c>
      <c r="M243" s="2" t="s">
        <v>42</v>
      </c>
      <c r="N243" s="2" t="s">
        <v>42</v>
      </c>
      <c r="O243" s="2" t="s">
        <v>42</v>
      </c>
      <c r="P243" s="2" t="s">
        <v>42</v>
      </c>
      <c r="Q243" s="3">
        <v>0</v>
      </c>
      <c r="R243" s="16">
        <f t="shared" si="10"/>
        <v>0</v>
      </c>
    </row>
    <row r="244" spans="1:18" x14ac:dyDescent="0.25">
      <c r="A244" s="8" t="s">
        <v>475</v>
      </c>
      <c r="B244" s="9" t="s">
        <v>476</v>
      </c>
      <c r="C244" s="2" t="s">
        <v>42</v>
      </c>
      <c r="D244" s="2" t="s">
        <v>42</v>
      </c>
      <c r="E244" s="2" t="s">
        <v>42</v>
      </c>
      <c r="F244" s="2">
        <f t="shared" si="9"/>
        <v>0</v>
      </c>
      <c r="G244" s="2" t="s">
        <v>42</v>
      </c>
      <c r="H244" s="2" t="s">
        <v>42</v>
      </c>
      <c r="I244" s="2">
        <v>0</v>
      </c>
      <c r="J244" s="2">
        <f>I244+[1]ANTAI!J239</f>
        <v>0</v>
      </c>
      <c r="K244" s="2">
        <f t="shared" si="11"/>
        <v>0</v>
      </c>
      <c r="L244" s="2" t="s">
        <v>42</v>
      </c>
      <c r="M244" s="2" t="s">
        <v>42</v>
      </c>
      <c r="N244" s="2" t="s">
        <v>42</v>
      </c>
      <c r="O244" s="2" t="s">
        <v>42</v>
      </c>
      <c r="P244" s="2" t="s">
        <v>42</v>
      </c>
      <c r="Q244" s="3">
        <v>0</v>
      </c>
      <c r="R244" s="16">
        <f t="shared" si="10"/>
        <v>0</v>
      </c>
    </row>
    <row r="245" spans="1:18" x14ac:dyDescent="0.25">
      <c r="A245" s="8" t="s">
        <v>477</v>
      </c>
      <c r="B245" s="9" t="s">
        <v>478</v>
      </c>
      <c r="C245" s="2" t="s">
        <v>42</v>
      </c>
      <c r="D245" s="2" t="s">
        <v>42</v>
      </c>
      <c r="E245" s="2" t="s">
        <v>42</v>
      </c>
      <c r="F245" s="2">
        <f t="shared" si="9"/>
        <v>0</v>
      </c>
      <c r="G245" s="2" t="s">
        <v>42</v>
      </c>
      <c r="H245" s="2" t="s">
        <v>42</v>
      </c>
      <c r="I245" s="2">
        <v>0</v>
      </c>
      <c r="J245" s="2">
        <f>I245+[1]ANTAI!J240</f>
        <v>0</v>
      </c>
      <c r="K245" s="2">
        <f t="shared" si="11"/>
        <v>0</v>
      </c>
      <c r="L245" s="2" t="s">
        <v>42</v>
      </c>
      <c r="M245" s="2" t="s">
        <v>42</v>
      </c>
      <c r="N245" s="2" t="s">
        <v>42</v>
      </c>
      <c r="O245" s="2" t="s">
        <v>42</v>
      </c>
      <c r="P245" s="2" t="s">
        <v>42</v>
      </c>
      <c r="Q245" s="3">
        <v>0</v>
      </c>
      <c r="R245" s="16">
        <f t="shared" si="10"/>
        <v>0</v>
      </c>
    </row>
    <row r="246" spans="1:18" x14ac:dyDescent="0.25">
      <c r="A246" s="8" t="s">
        <v>479</v>
      </c>
      <c r="B246" s="9" t="s">
        <v>480</v>
      </c>
      <c r="C246" s="2" t="s">
        <v>42</v>
      </c>
      <c r="D246" s="2" t="s">
        <v>42</v>
      </c>
      <c r="E246" s="2" t="s">
        <v>42</v>
      </c>
      <c r="F246" s="2">
        <f t="shared" si="9"/>
        <v>0</v>
      </c>
      <c r="G246" s="2" t="s">
        <v>42</v>
      </c>
      <c r="H246" s="2" t="s">
        <v>42</v>
      </c>
      <c r="I246" s="2">
        <v>0</v>
      </c>
      <c r="J246" s="2">
        <f>I246+[1]ANTAI!J241</f>
        <v>0</v>
      </c>
      <c r="K246" s="2">
        <f t="shared" si="11"/>
        <v>0</v>
      </c>
      <c r="L246" s="2" t="s">
        <v>42</v>
      </c>
      <c r="M246" s="2" t="s">
        <v>42</v>
      </c>
      <c r="N246" s="2" t="s">
        <v>42</v>
      </c>
      <c r="O246" s="2" t="s">
        <v>42</v>
      </c>
      <c r="P246" s="2" t="s">
        <v>42</v>
      </c>
      <c r="Q246" s="3">
        <v>0</v>
      </c>
      <c r="R246" s="16">
        <f t="shared" si="10"/>
        <v>0</v>
      </c>
    </row>
    <row r="247" spans="1:18" x14ac:dyDescent="0.25">
      <c r="A247" s="8" t="s">
        <v>481</v>
      </c>
      <c r="B247" s="9" t="s">
        <v>482</v>
      </c>
      <c r="C247" s="2" t="s">
        <v>42</v>
      </c>
      <c r="D247" s="2" t="s">
        <v>42</v>
      </c>
      <c r="E247" s="2" t="s">
        <v>42</v>
      </c>
      <c r="F247" s="2">
        <f t="shared" si="9"/>
        <v>0</v>
      </c>
      <c r="G247" s="2" t="s">
        <v>42</v>
      </c>
      <c r="H247" s="2" t="s">
        <v>42</v>
      </c>
      <c r="I247" s="2">
        <v>0</v>
      </c>
      <c r="J247" s="2">
        <f>I247+[1]ANTAI!J242</f>
        <v>0</v>
      </c>
      <c r="K247" s="2">
        <f t="shared" si="11"/>
        <v>0</v>
      </c>
      <c r="L247" s="2" t="s">
        <v>42</v>
      </c>
      <c r="M247" s="2" t="s">
        <v>42</v>
      </c>
      <c r="N247" s="2" t="s">
        <v>42</v>
      </c>
      <c r="O247" s="2" t="s">
        <v>42</v>
      </c>
      <c r="P247" s="2" t="s">
        <v>42</v>
      </c>
      <c r="Q247" s="3">
        <v>0</v>
      </c>
      <c r="R247" s="16">
        <f t="shared" si="10"/>
        <v>0</v>
      </c>
    </row>
    <row r="248" spans="1:18" x14ac:dyDescent="0.25">
      <c r="A248" s="8" t="s">
        <v>483</v>
      </c>
      <c r="B248" s="9" t="s">
        <v>484</v>
      </c>
      <c r="C248" s="2" t="s">
        <v>42</v>
      </c>
      <c r="D248" s="2" t="s">
        <v>42</v>
      </c>
      <c r="E248" s="2" t="s">
        <v>42</v>
      </c>
      <c r="F248" s="2">
        <f t="shared" si="9"/>
        <v>0</v>
      </c>
      <c r="G248" s="2" t="s">
        <v>42</v>
      </c>
      <c r="H248" s="2" t="s">
        <v>42</v>
      </c>
      <c r="I248" s="2">
        <v>0</v>
      </c>
      <c r="J248" s="2">
        <f>I248+[1]ANTAI!J243</f>
        <v>0</v>
      </c>
      <c r="K248" s="2">
        <f t="shared" si="11"/>
        <v>0</v>
      </c>
      <c r="L248" s="2" t="s">
        <v>42</v>
      </c>
      <c r="M248" s="2" t="s">
        <v>42</v>
      </c>
      <c r="N248" s="2" t="s">
        <v>42</v>
      </c>
      <c r="O248" s="2" t="s">
        <v>42</v>
      </c>
      <c r="P248" s="2" t="s">
        <v>42</v>
      </c>
      <c r="Q248" s="3">
        <v>0</v>
      </c>
      <c r="R248" s="16">
        <f t="shared" si="10"/>
        <v>0</v>
      </c>
    </row>
    <row r="249" spans="1:18" x14ac:dyDescent="0.25">
      <c r="A249" s="8" t="s">
        <v>485</v>
      </c>
      <c r="B249" s="9" t="s">
        <v>486</v>
      </c>
      <c r="C249" s="2" t="s">
        <v>42</v>
      </c>
      <c r="D249" s="2" t="s">
        <v>42</v>
      </c>
      <c r="E249" s="2" t="s">
        <v>42</v>
      </c>
      <c r="F249" s="2">
        <f t="shared" si="9"/>
        <v>0</v>
      </c>
      <c r="G249" s="2" t="s">
        <v>42</v>
      </c>
      <c r="H249" s="2" t="s">
        <v>42</v>
      </c>
      <c r="I249" s="2">
        <v>0</v>
      </c>
      <c r="J249" s="2">
        <f>I249+[1]ANTAI!J244</f>
        <v>0</v>
      </c>
      <c r="K249" s="2">
        <f t="shared" si="11"/>
        <v>0</v>
      </c>
      <c r="L249" s="2" t="s">
        <v>42</v>
      </c>
      <c r="M249" s="2" t="s">
        <v>42</v>
      </c>
      <c r="N249" s="2" t="s">
        <v>42</v>
      </c>
      <c r="O249" s="2" t="s">
        <v>42</v>
      </c>
      <c r="P249" s="2" t="s">
        <v>42</v>
      </c>
      <c r="Q249" s="3">
        <v>0</v>
      </c>
      <c r="R249" s="16">
        <f t="shared" si="10"/>
        <v>0</v>
      </c>
    </row>
    <row r="250" spans="1:18" x14ac:dyDescent="0.25">
      <c r="A250" s="8" t="s">
        <v>487</v>
      </c>
      <c r="B250" s="9" t="s">
        <v>488</v>
      </c>
      <c r="C250" s="2" t="s">
        <v>42</v>
      </c>
      <c r="D250" s="2" t="s">
        <v>42</v>
      </c>
      <c r="E250" s="2" t="s">
        <v>42</v>
      </c>
      <c r="F250" s="2">
        <f t="shared" si="9"/>
        <v>0</v>
      </c>
      <c r="G250" s="2" t="s">
        <v>42</v>
      </c>
      <c r="H250" s="2" t="s">
        <v>42</v>
      </c>
      <c r="I250" s="2">
        <v>0</v>
      </c>
      <c r="J250" s="2">
        <f>I250+[1]ANTAI!J245</f>
        <v>0</v>
      </c>
      <c r="K250" s="2">
        <f t="shared" si="11"/>
        <v>0</v>
      </c>
      <c r="L250" s="2" t="s">
        <v>42</v>
      </c>
      <c r="M250" s="2" t="s">
        <v>42</v>
      </c>
      <c r="N250" s="2" t="s">
        <v>42</v>
      </c>
      <c r="O250" s="2" t="s">
        <v>42</v>
      </c>
      <c r="P250" s="2" t="s">
        <v>42</v>
      </c>
      <c r="Q250" s="3">
        <v>0</v>
      </c>
      <c r="R250" s="16">
        <f t="shared" si="10"/>
        <v>0</v>
      </c>
    </row>
    <row r="251" spans="1:18" x14ac:dyDescent="0.25">
      <c r="A251" s="8" t="s">
        <v>489</v>
      </c>
      <c r="B251" s="9" t="s">
        <v>490</v>
      </c>
      <c r="C251" s="2" t="s">
        <v>42</v>
      </c>
      <c r="D251" s="2" t="s">
        <v>42</v>
      </c>
      <c r="E251" s="2" t="s">
        <v>42</v>
      </c>
      <c r="F251" s="2">
        <f t="shared" si="9"/>
        <v>0</v>
      </c>
      <c r="G251" s="2" t="s">
        <v>42</v>
      </c>
      <c r="H251" s="2" t="s">
        <v>42</v>
      </c>
      <c r="I251" s="2">
        <v>0</v>
      </c>
      <c r="J251" s="2">
        <f>I251+[1]ANTAI!J246</f>
        <v>0</v>
      </c>
      <c r="K251" s="2">
        <f t="shared" si="11"/>
        <v>0</v>
      </c>
      <c r="L251" s="2" t="s">
        <v>42</v>
      </c>
      <c r="M251" s="2" t="s">
        <v>42</v>
      </c>
      <c r="N251" s="2" t="s">
        <v>42</v>
      </c>
      <c r="O251" s="2" t="s">
        <v>42</v>
      </c>
      <c r="P251" s="2" t="s">
        <v>42</v>
      </c>
      <c r="Q251" s="3">
        <v>0</v>
      </c>
      <c r="R251" s="16">
        <f t="shared" si="10"/>
        <v>0</v>
      </c>
    </row>
    <row r="252" spans="1:18" x14ac:dyDescent="0.25">
      <c r="A252" s="8" t="s">
        <v>491</v>
      </c>
      <c r="B252" s="9" t="s">
        <v>492</v>
      </c>
      <c r="C252" s="2" t="s">
        <v>42</v>
      </c>
      <c r="D252" s="2" t="s">
        <v>42</v>
      </c>
      <c r="E252" s="2" t="s">
        <v>42</v>
      </c>
      <c r="F252" s="2">
        <f t="shared" si="9"/>
        <v>0</v>
      </c>
      <c r="G252" s="2" t="s">
        <v>42</v>
      </c>
      <c r="H252" s="2" t="s">
        <v>42</v>
      </c>
      <c r="I252" s="2">
        <v>0</v>
      </c>
      <c r="J252" s="2">
        <f>I252+[1]ANTAI!J247</f>
        <v>0</v>
      </c>
      <c r="K252" s="2">
        <f t="shared" si="11"/>
        <v>0</v>
      </c>
      <c r="L252" s="2" t="s">
        <v>42</v>
      </c>
      <c r="M252" s="2" t="s">
        <v>42</v>
      </c>
      <c r="N252" s="2" t="s">
        <v>42</v>
      </c>
      <c r="O252" s="2" t="s">
        <v>42</v>
      </c>
      <c r="P252" s="2" t="s">
        <v>42</v>
      </c>
      <c r="Q252" s="3">
        <v>0</v>
      </c>
      <c r="R252" s="16">
        <f t="shared" si="10"/>
        <v>0</v>
      </c>
    </row>
    <row r="253" spans="1:18" x14ac:dyDescent="0.25">
      <c r="A253" s="8" t="s">
        <v>493</v>
      </c>
      <c r="B253" s="9" t="s">
        <v>494</v>
      </c>
      <c r="C253" s="2" t="s">
        <v>42</v>
      </c>
      <c r="D253" s="2" t="s">
        <v>42</v>
      </c>
      <c r="E253" s="2" t="s">
        <v>42</v>
      </c>
      <c r="F253" s="2">
        <f t="shared" si="9"/>
        <v>0</v>
      </c>
      <c r="G253" s="2" t="s">
        <v>42</v>
      </c>
      <c r="H253" s="2" t="s">
        <v>42</v>
      </c>
      <c r="I253" s="2">
        <v>0</v>
      </c>
      <c r="J253" s="2">
        <f>I253+[1]ANTAI!J248</f>
        <v>0</v>
      </c>
      <c r="K253" s="2">
        <f t="shared" si="11"/>
        <v>0</v>
      </c>
      <c r="L253" s="2" t="s">
        <v>42</v>
      </c>
      <c r="M253" s="2" t="s">
        <v>42</v>
      </c>
      <c r="N253" s="2" t="s">
        <v>42</v>
      </c>
      <c r="O253" s="2" t="s">
        <v>42</v>
      </c>
      <c r="P253" s="2" t="s">
        <v>42</v>
      </c>
      <c r="Q253" s="3">
        <v>0</v>
      </c>
      <c r="R253" s="16">
        <f t="shared" si="10"/>
        <v>0</v>
      </c>
    </row>
    <row r="254" spans="1:18" x14ac:dyDescent="0.25">
      <c r="A254" s="8" t="s">
        <v>495</v>
      </c>
      <c r="B254" s="9" t="s">
        <v>496</v>
      </c>
      <c r="C254" s="2" t="s">
        <v>42</v>
      </c>
      <c r="D254" s="2" t="s">
        <v>42</v>
      </c>
      <c r="E254" s="2" t="s">
        <v>42</v>
      </c>
      <c r="F254" s="2">
        <f t="shared" si="9"/>
        <v>0</v>
      </c>
      <c r="G254" s="2" t="s">
        <v>42</v>
      </c>
      <c r="H254" s="2" t="s">
        <v>42</v>
      </c>
      <c r="I254" s="2">
        <v>0</v>
      </c>
      <c r="J254" s="2">
        <f>I254+[1]ANTAI!J249</f>
        <v>0</v>
      </c>
      <c r="K254" s="2">
        <f t="shared" si="11"/>
        <v>0</v>
      </c>
      <c r="L254" s="2" t="s">
        <v>42</v>
      </c>
      <c r="M254" s="2" t="s">
        <v>42</v>
      </c>
      <c r="N254" s="2" t="s">
        <v>42</v>
      </c>
      <c r="O254" s="2" t="s">
        <v>42</v>
      </c>
      <c r="P254" s="2" t="s">
        <v>42</v>
      </c>
      <c r="Q254" s="3">
        <v>0</v>
      </c>
      <c r="R254" s="16">
        <f t="shared" si="10"/>
        <v>0</v>
      </c>
    </row>
    <row r="255" spans="1:18" x14ac:dyDescent="0.25">
      <c r="A255" s="8" t="s">
        <v>497</v>
      </c>
      <c r="B255" s="9" t="s">
        <v>498</v>
      </c>
      <c r="C255" s="2" t="s">
        <v>42</v>
      </c>
      <c r="D255" s="2" t="s">
        <v>42</v>
      </c>
      <c r="E255" s="2" t="s">
        <v>42</v>
      </c>
      <c r="F255" s="2">
        <f t="shared" si="9"/>
        <v>0</v>
      </c>
      <c r="G255" s="2" t="s">
        <v>42</v>
      </c>
      <c r="H255" s="2" t="s">
        <v>42</v>
      </c>
      <c r="I255" s="2">
        <v>0</v>
      </c>
      <c r="J255" s="2">
        <f>I255+[1]ANTAI!J250</f>
        <v>0</v>
      </c>
      <c r="K255" s="2">
        <f t="shared" si="11"/>
        <v>0</v>
      </c>
      <c r="L255" s="2" t="s">
        <v>42</v>
      </c>
      <c r="M255" s="2" t="s">
        <v>42</v>
      </c>
      <c r="N255" s="2" t="s">
        <v>42</v>
      </c>
      <c r="O255" s="2" t="s">
        <v>42</v>
      </c>
      <c r="P255" s="2" t="s">
        <v>42</v>
      </c>
      <c r="Q255" s="3">
        <v>0</v>
      </c>
      <c r="R255" s="16">
        <f t="shared" si="10"/>
        <v>0</v>
      </c>
    </row>
    <row r="256" spans="1:18" x14ac:dyDescent="0.25">
      <c r="A256" s="8" t="s">
        <v>499</v>
      </c>
      <c r="B256" s="9" t="s">
        <v>500</v>
      </c>
      <c r="C256" s="2" t="s">
        <v>42</v>
      </c>
      <c r="D256" s="2" t="s">
        <v>42</v>
      </c>
      <c r="E256" s="2" t="s">
        <v>42</v>
      </c>
      <c r="F256" s="2">
        <f t="shared" si="9"/>
        <v>0</v>
      </c>
      <c r="G256" s="2" t="s">
        <v>42</v>
      </c>
      <c r="H256" s="2" t="s">
        <v>42</v>
      </c>
      <c r="I256" s="2">
        <v>0</v>
      </c>
      <c r="J256" s="2">
        <f>I256+[1]ANTAI!J251</f>
        <v>0</v>
      </c>
      <c r="K256" s="2">
        <f t="shared" si="11"/>
        <v>0</v>
      </c>
      <c r="L256" s="2" t="s">
        <v>42</v>
      </c>
      <c r="M256" s="2" t="s">
        <v>42</v>
      </c>
      <c r="N256" s="2" t="s">
        <v>42</v>
      </c>
      <c r="O256" s="2" t="s">
        <v>42</v>
      </c>
      <c r="P256" s="2" t="s">
        <v>42</v>
      </c>
      <c r="Q256" s="3">
        <v>0</v>
      </c>
      <c r="R256" s="16">
        <f t="shared" si="10"/>
        <v>0</v>
      </c>
    </row>
    <row r="257" spans="1:18" x14ac:dyDescent="0.25">
      <c r="A257" s="8" t="s">
        <v>501</v>
      </c>
      <c r="B257" s="9" t="s">
        <v>502</v>
      </c>
      <c r="C257" s="2" t="s">
        <v>42</v>
      </c>
      <c r="D257" s="2" t="s">
        <v>42</v>
      </c>
      <c r="E257" s="2" t="s">
        <v>42</v>
      </c>
      <c r="F257" s="2">
        <f t="shared" si="9"/>
        <v>0</v>
      </c>
      <c r="G257" s="2" t="s">
        <v>42</v>
      </c>
      <c r="H257" s="2" t="s">
        <v>42</v>
      </c>
      <c r="I257" s="2">
        <v>0</v>
      </c>
      <c r="J257" s="2">
        <f>I257+[1]ANTAI!J252</f>
        <v>0</v>
      </c>
      <c r="K257" s="2">
        <f t="shared" si="11"/>
        <v>0</v>
      </c>
      <c r="L257" s="2" t="s">
        <v>42</v>
      </c>
      <c r="M257" s="2" t="s">
        <v>42</v>
      </c>
      <c r="N257" s="2" t="s">
        <v>42</v>
      </c>
      <c r="O257" s="2" t="s">
        <v>42</v>
      </c>
      <c r="P257" s="2" t="s">
        <v>42</v>
      </c>
      <c r="Q257" s="3">
        <v>0</v>
      </c>
      <c r="R257" s="16">
        <f t="shared" si="10"/>
        <v>0</v>
      </c>
    </row>
    <row r="258" spans="1:18" x14ac:dyDescent="0.25">
      <c r="A258" s="8" t="s">
        <v>503</v>
      </c>
      <c r="B258" s="9" t="s">
        <v>504</v>
      </c>
      <c r="C258" s="2" t="s">
        <v>42</v>
      </c>
      <c r="D258" s="2" t="s">
        <v>42</v>
      </c>
      <c r="E258" s="2" t="s">
        <v>42</v>
      </c>
      <c r="F258" s="2">
        <f t="shared" si="9"/>
        <v>0</v>
      </c>
      <c r="G258" s="2" t="s">
        <v>42</v>
      </c>
      <c r="H258" s="2" t="s">
        <v>42</v>
      </c>
      <c r="I258" s="2">
        <v>0</v>
      </c>
      <c r="J258" s="2">
        <f>I258+[1]ANTAI!J253</f>
        <v>0</v>
      </c>
      <c r="K258" s="2">
        <f t="shared" si="11"/>
        <v>0</v>
      </c>
      <c r="L258" s="2" t="s">
        <v>42</v>
      </c>
      <c r="M258" s="2" t="s">
        <v>42</v>
      </c>
      <c r="N258" s="2" t="s">
        <v>42</v>
      </c>
      <c r="O258" s="2" t="s">
        <v>42</v>
      </c>
      <c r="P258" s="2" t="s">
        <v>42</v>
      </c>
      <c r="Q258" s="3">
        <v>0</v>
      </c>
      <c r="R258" s="16">
        <f t="shared" si="10"/>
        <v>0</v>
      </c>
    </row>
    <row r="259" spans="1:18" x14ac:dyDescent="0.25">
      <c r="A259" s="8" t="s">
        <v>505</v>
      </c>
      <c r="B259" s="9" t="s">
        <v>506</v>
      </c>
      <c r="C259" s="2" t="s">
        <v>42</v>
      </c>
      <c r="D259" s="2" t="s">
        <v>42</v>
      </c>
      <c r="E259" s="2" t="s">
        <v>42</v>
      </c>
      <c r="F259" s="2">
        <f t="shared" si="9"/>
        <v>0</v>
      </c>
      <c r="G259" s="2" t="s">
        <v>42</v>
      </c>
      <c r="H259" s="2" t="s">
        <v>42</v>
      </c>
      <c r="I259" s="2">
        <v>0</v>
      </c>
      <c r="J259" s="2">
        <f>I259+[1]ANTAI!J254</f>
        <v>0</v>
      </c>
      <c r="K259" s="2">
        <f t="shared" si="11"/>
        <v>0</v>
      </c>
      <c r="L259" s="2" t="s">
        <v>42</v>
      </c>
      <c r="M259" s="2" t="s">
        <v>42</v>
      </c>
      <c r="N259" s="2" t="s">
        <v>42</v>
      </c>
      <c r="O259" s="2" t="s">
        <v>42</v>
      </c>
      <c r="P259" s="2" t="s">
        <v>42</v>
      </c>
      <c r="Q259" s="3">
        <v>0</v>
      </c>
      <c r="R259" s="16">
        <f t="shared" si="10"/>
        <v>0</v>
      </c>
    </row>
    <row r="260" spans="1:18" x14ac:dyDescent="0.25">
      <c r="A260" s="8" t="s">
        <v>507</v>
      </c>
      <c r="B260" s="9" t="s">
        <v>508</v>
      </c>
      <c r="C260" s="2" t="s">
        <v>42</v>
      </c>
      <c r="D260" s="2" t="s">
        <v>42</v>
      </c>
      <c r="E260" s="2" t="s">
        <v>42</v>
      </c>
      <c r="F260" s="2">
        <f t="shared" si="9"/>
        <v>0</v>
      </c>
      <c r="G260" s="2" t="s">
        <v>42</v>
      </c>
      <c r="H260" s="2" t="s">
        <v>42</v>
      </c>
      <c r="I260" s="2">
        <v>0</v>
      </c>
      <c r="J260" s="2">
        <f>I260+[1]ANTAI!J255</f>
        <v>0</v>
      </c>
      <c r="K260" s="2">
        <f t="shared" si="11"/>
        <v>0</v>
      </c>
      <c r="L260" s="2" t="s">
        <v>42</v>
      </c>
      <c r="M260" s="2" t="s">
        <v>42</v>
      </c>
      <c r="N260" s="2" t="s">
        <v>42</v>
      </c>
      <c r="O260" s="2" t="s">
        <v>42</v>
      </c>
      <c r="P260" s="2" t="s">
        <v>42</v>
      </c>
      <c r="Q260" s="3">
        <v>0</v>
      </c>
      <c r="R260" s="16">
        <f t="shared" si="10"/>
        <v>0</v>
      </c>
    </row>
    <row r="261" spans="1:18" x14ac:dyDescent="0.25">
      <c r="A261" s="8" t="s">
        <v>509</v>
      </c>
      <c r="B261" s="9" t="s">
        <v>510</v>
      </c>
      <c r="C261" s="2" t="s">
        <v>42</v>
      </c>
      <c r="D261" s="2" t="s">
        <v>42</v>
      </c>
      <c r="E261" s="2" t="s">
        <v>42</v>
      </c>
      <c r="F261" s="2">
        <f t="shared" si="9"/>
        <v>0</v>
      </c>
      <c r="G261" s="2" t="s">
        <v>42</v>
      </c>
      <c r="H261" s="2" t="s">
        <v>42</v>
      </c>
      <c r="I261" s="2">
        <v>0</v>
      </c>
      <c r="J261" s="2">
        <f>I261+[1]ANTAI!J256</f>
        <v>0</v>
      </c>
      <c r="K261" s="2">
        <f t="shared" si="11"/>
        <v>0</v>
      </c>
      <c r="L261" s="2" t="s">
        <v>42</v>
      </c>
      <c r="M261" s="2" t="s">
        <v>42</v>
      </c>
      <c r="N261" s="2" t="s">
        <v>42</v>
      </c>
      <c r="O261" s="2" t="s">
        <v>42</v>
      </c>
      <c r="P261" s="2" t="s">
        <v>42</v>
      </c>
      <c r="Q261" s="3">
        <v>0</v>
      </c>
      <c r="R261" s="16">
        <f t="shared" si="10"/>
        <v>0</v>
      </c>
    </row>
    <row r="262" spans="1:18" x14ac:dyDescent="0.25">
      <c r="A262" s="8" t="s">
        <v>511</v>
      </c>
      <c r="B262" s="9" t="s">
        <v>512</v>
      </c>
      <c r="C262" s="2" t="s">
        <v>42</v>
      </c>
      <c r="D262" s="2" t="s">
        <v>42</v>
      </c>
      <c r="E262" s="2" t="s">
        <v>42</v>
      </c>
      <c r="F262" s="2">
        <f t="shared" si="9"/>
        <v>0</v>
      </c>
      <c r="G262" s="2" t="s">
        <v>42</v>
      </c>
      <c r="H262" s="2" t="s">
        <v>42</v>
      </c>
      <c r="I262" s="2">
        <v>0</v>
      </c>
      <c r="J262" s="2">
        <f>I262+[1]ANTAI!J257</f>
        <v>0</v>
      </c>
      <c r="K262" s="2">
        <f t="shared" si="11"/>
        <v>0</v>
      </c>
      <c r="L262" s="2" t="s">
        <v>42</v>
      </c>
      <c r="M262" s="2" t="s">
        <v>42</v>
      </c>
      <c r="N262" s="2" t="s">
        <v>42</v>
      </c>
      <c r="O262" s="2" t="s">
        <v>42</v>
      </c>
      <c r="P262" s="2" t="s">
        <v>42</v>
      </c>
      <c r="Q262" s="3">
        <v>0</v>
      </c>
      <c r="R262" s="16">
        <f t="shared" si="10"/>
        <v>0</v>
      </c>
    </row>
    <row r="263" spans="1:18" x14ac:dyDescent="0.25">
      <c r="A263" s="8" t="s">
        <v>513</v>
      </c>
      <c r="B263" s="9" t="s">
        <v>514</v>
      </c>
      <c r="C263" s="2" t="s">
        <v>42</v>
      </c>
      <c r="D263" s="2" t="s">
        <v>42</v>
      </c>
      <c r="E263" s="2" t="s">
        <v>42</v>
      </c>
      <c r="F263" s="2">
        <f t="shared" si="9"/>
        <v>0</v>
      </c>
      <c r="G263" s="2" t="s">
        <v>42</v>
      </c>
      <c r="H263" s="2" t="s">
        <v>42</v>
      </c>
      <c r="I263" s="2">
        <v>0</v>
      </c>
      <c r="J263" s="2">
        <f>I263+[1]ANTAI!J258</f>
        <v>0</v>
      </c>
      <c r="K263" s="2">
        <f t="shared" si="11"/>
        <v>0</v>
      </c>
      <c r="L263" s="2" t="s">
        <v>42</v>
      </c>
      <c r="M263" s="2" t="s">
        <v>42</v>
      </c>
      <c r="N263" s="2" t="s">
        <v>42</v>
      </c>
      <c r="O263" s="2" t="s">
        <v>42</v>
      </c>
      <c r="P263" s="2" t="s">
        <v>42</v>
      </c>
      <c r="Q263" s="3">
        <v>0</v>
      </c>
      <c r="R263" s="16">
        <f t="shared" si="10"/>
        <v>0</v>
      </c>
    </row>
    <row r="264" spans="1:18" x14ac:dyDescent="0.25">
      <c r="A264" s="8" t="s">
        <v>515</v>
      </c>
      <c r="B264" s="9" t="s">
        <v>516</v>
      </c>
      <c r="C264" s="2" t="s">
        <v>42</v>
      </c>
      <c r="D264" s="2" t="s">
        <v>42</v>
      </c>
      <c r="E264" s="2" t="s">
        <v>42</v>
      </c>
      <c r="F264" s="2">
        <f t="shared" ref="F264:F327" si="12">+C264+D264-E264</f>
        <v>0</v>
      </c>
      <c r="G264" s="2" t="s">
        <v>42</v>
      </c>
      <c r="H264" s="2" t="s">
        <v>42</v>
      </c>
      <c r="I264" s="2">
        <v>0</v>
      </c>
      <c r="J264" s="2">
        <f>I264+[1]ANTAI!J259</f>
        <v>0</v>
      </c>
      <c r="K264" s="2">
        <f t="shared" si="11"/>
        <v>0</v>
      </c>
      <c r="L264" s="2" t="s">
        <v>42</v>
      </c>
      <c r="M264" s="2" t="s">
        <v>42</v>
      </c>
      <c r="N264" s="2" t="s">
        <v>42</v>
      </c>
      <c r="O264" s="2" t="s">
        <v>42</v>
      </c>
      <c r="P264" s="2" t="s">
        <v>42</v>
      </c>
      <c r="Q264" s="3">
        <v>0</v>
      </c>
      <c r="R264" s="16">
        <f t="shared" ref="R264:R327" si="13">+Q264</f>
        <v>0</v>
      </c>
    </row>
    <row r="265" spans="1:18" x14ac:dyDescent="0.25">
      <c r="A265" s="8" t="s">
        <v>517</v>
      </c>
      <c r="B265" s="9" t="s">
        <v>518</v>
      </c>
      <c r="C265" s="2" t="s">
        <v>42</v>
      </c>
      <c r="D265" s="2" t="s">
        <v>42</v>
      </c>
      <c r="E265" s="2" t="s">
        <v>42</v>
      </c>
      <c r="F265" s="2">
        <f t="shared" si="12"/>
        <v>0</v>
      </c>
      <c r="G265" s="2" t="s">
        <v>42</v>
      </c>
      <c r="H265" s="2" t="s">
        <v>42</v>
      </c>
      <c r="I265" s="2">
        <v>0</v>
      </c>
      <c r="J265" s="2">
        <f>I265+[1]ANTAI!J260</f>
        <v>0</v>
      </c>
      <c r="K265" s="2">
        <f t="shared" ref="K265:K328" si="14">F265-J265</f>
        <v>0</v>
      </c>
      <c r="L265" s="2" t="s">
        <v>42</v>
      </c>
      <c r="M265" s="2" t="s">
        <v>42</v>
      </c>
      <c r="N265" s="2" t="s">
        <v>42</v>
      </c>
      <c r="O265" s="2" t="s">
        <v>42</v>
      </c>
      <c r="P265" s="2" t="s">
        <v>42</v>
      </c>
      <c r="Q265" s="3">
        <v>0</v>
      </c>
      <c r="R265" s="16">
        <f t="shared" si="13"/>
        <v>0</v>
      </c>
    </row>
    <row r="266" spans="1:18" x14ac:dyDescent="0.25">
      <c r="A266" s="8" t="s">
        <v>519</v>
      </c>
      <c r="B266" s="9" t="s">
        <v>520</v>
      </c>
      <c r="C266" s="2" t="s">
        <v>42</v>
      </c>
      <c r="D266" s="2" t="s">
        <v>42</v>
      </c>
      <c r="E266" s="2" t="s">
        <v>42</v>
      </c>
      <c r="F266" s="2">
        <f t="shared" si="12"/>
        <v>0</v>
      </c>
      <c r="G266" s="2" t="s">
        <v>42</v>
      </c>
      <c r="H266" s="2" t="s">
        <v>42</v>
      </c>
      <c r="I266" s="2">
        <v>0</v>
      </c>
      <c r="J266" s="2">
        <f>I266+[1]ANTAI!J261</f>
        <v>0</v>
      </c>
      <c r="K266" s="2">
        <f t="shared" si="14"/>
        <v>0</v>
      </c>
      <c r="L266" s="2" t="s">
        <v>42</v>
      </c>
      <c r="M266" s="2" t="s">
        <v>42</v>
      </c>
      <c r="N266" s="2" t="s">
        <v>42</v>
      </c>
      <c r="O266" s="2" t="s">
        <v>42</v>
      </c>
      <c r="P266" s="2" t="s">
        <v>42</v>
      </c>
      <c r="Q266" s="3">
        <v>0</v>
      </c>
      <c r="R266" s="16">
        <f t="shared" si="13"/>
        <v>0</v>
      </c>
    </row>
    <row r="267" spans="1:18" x14ac:dyDescent="0.25">
      <c r="A267" s="8" t="s">
        <v>521</v>
      </c>
      <c r="B267" s="9" t="s">
        <v>522</v>
      </c>
      <c r="C267" s="2" t="s">
        <v>42</v>
      </c>
      <c r="D267" s="2" t="s">
        <v>42</v>
      </c>
      <c r="E267" s="2" t="s">
        <v>42</v>
      </c>
      <c r="F267" s="2">
        <f t="shared" si="12"/>
        <v>0</v>
      </c>
      <c r="G267" s="2" t="s">
        <v>42</v>
      </c>
      <c r="H267" s="2" t="s">
        <v>42</v>
      </c>
      <c r="I267" s="2">
        <v>0</v>
      </c>
      <c r="J267" s="2">
        <f>I267+[1]ANTAI!J262</f>
        <v>0</v>
      </c>
      <c r="K267" s="2">
        <f t="shared" si="14"/>
        <v>0</v>
      </c>
      <c r="L267" s="2" t="s">
        <v>42</v>
      </c>
      <c r="M267" s="2" t="s">
        <v>42</v>
      </c>
      <c r="N267" s="2" t="s">
        <v>42</v>
      </c>
      <c r="O267" s="2" t="s">
        <v>42</v>
      </c>
      <c r="P267" s="2" t="s">
        <v>42</v>
      </c>
      <c r="Q267" s="3">
        <v>0</v>
      </c>
      <c r="R267" s="16">
        <f t="shared" si="13"/>
        <v>0</v>
      </c>
    </row>
    <row r="268" spans="1:18" x14ac:dyDescent="0.25">
      <c r="A268" s="8" t="s">
        <v>523</v>
      </c>
      <c r="B268" s="9" t="s">
        <v>524</v>
      </c>
      <c r="C268" s="2" t="s">
        <v>42</v>
      </c>
      <c r="D268" s="2" t="s">
        <v>42</v>
      </c>
      <c r="E268" s="2" t="s">
        <v>42</v>
      </c>
      <c r="F268" s="2">
        <f t="shared" si="12"/>
        <v>0</v>
      </c>
      <c r="G268" s="2" t="s">
        <v>42</v>
      </c>
      <c r="H268" s="2" t="s">
        <v>42</v>
      </c>
      <c r="I268" s="2">
        <v>0</v>
      </c>
      <c r="J268" s="2">
        <f>I268+[1]ANTAI!J263</f>
        <v>0</v>
      </c>
      <c r="K268" s="2">
        <f t="shared" si="14"/>
        <v>0</v>
      </c>
      <c r="L268" s="2" t="s">
        <v>42</v>
      </c>
      <c r="M268" s="2" t="s">
        <v>42</v>
      </c>
      <c r="N268" s="2" t="s">
        <v>42</v>
      </c>
      <c r="O268" s="2" t="s">
        <v>42</v>
      </c>
      <c r="P268" s="2" t="s">
        <v>42</v>
      </c>
      <c r="Q268" s="3">
        <v>0</v>
      </c>
      <c r="R268" s="16">
        <f t="shared" si="13"/>
        <v>0</v>
      </c>
    </row>
    <row r="269" spans="1:18" x14ac:dyDescent="0.25">
      <c r="A269" s="8" t="s">
        <v>525</v>
      </c>
      <c r="B269" s="9" t="s">
        <v>526</v>
      </c>
      <c r="C269" s="2" t="s">
        <v>42</v>
      </c>
      <c r="D269" s="2" t="s">
        <v>42</v>
      </c>
      <c r="E269" s="2" t="s">
        <v>42</v>
      </c>
      <c r="F269" s="2">
        <f t="shared" si="12"/>
        <v>0</v>
      </c>
      <c r="G269" s="2" t="s">
        <v>42</v>
      </c>
      <c r="H269" s="2" t="s">
        <v>42</v>
      </c>
      <c r="I269" s="2">
        <v>0</v>
      </c>
      <c r="J269" s="2">
        <f>I269+[1]ANTAI!J264</f>
        <v>0</v>
      </c>
      <c r="K269" s="2">
        <f t="shared" si="14"/>
        <v>0</v>
      </c>
      <c r="L269" s="2" t="s">
        <v>42</v>
      </c>
      <c r="M269" s="2" t="s">
        <v>42</v>
      </c>
      <c r="N269" s="2" t="s">
        <v>42</v>
      </c>
      <c r="O269" s="2" t="s">
        <v>42</v>
      </c>
      <c r="P269" s="2" t="s">
        <v>42</v>
      </c>
      <c r="Q269" s="3">
        <v>0</v>
      </c>
      <c r="R269" s="16">
        <f t="shared" si="13"/>
        <v>0</v>
      </c>
    </row>
    <row r="270" spans="1:18" x14ac:dyDescent="0.25">
      <c r="A270" s="8" t="s">
        <v>527</v>
      </c>
      <c r="B270" s="9" t="s">
        <v>528</v>
      </c>
      <c r="C270" s="2" t="s">
        <v>42</v>
      </c>
      <c r="D270" s="2" t="s">
        <v>42</v>
      </c>
      <c r="E270" s="2" t="s">
        <v>42</v>
      </c>
      <c r="F270" s="2">
        <f t="shared" si="12"/>
        <v>0</v>
      </c>
      <c r="G270" s="2" t="s">
        <v>42</v>
      </c>
      <c r="H270" s="2" t="s">
        <v>42</v>
      </c>
      <c r="I270" s="2">
        <v>0</v>
      </c>
      <c r="J270" s="2">
        <f>I270+[1]ANTAI!J265</f>
        <v>0</v>
      </c>
      <c r="K270" s="2">
        <f t="shared" si="14"/>
        <v>0</v>
      </c>
      <c r="L270" s="2" t="s">
        <v>42</v>
      </c>
      <c r="M270" s="2" t="s">
        <v>42</v>
      </c>
      <c r="N270" s="2" t="s">
        <v>42</v>
      </c>
      <c r="O270" s="2" t="s">
        <v>42</v>
      </c>
      <c r="P270" s="2" t="s">
        <v>42</v>
      </c>
      <c r="Q270" s="3">
        <v>0</v>
      </c>
      <c r="R270" s="16">
        <f t="shared" si="13"/>
        <v>0</v>
      </c>
    </row>
    <row r="271" spans="1:18" x14ac:dyDescent="0.25">
      <c r="A271" s="8" t="s">
        <v>529</v>
      </c>
      <c r="B271" s="9" t="s">
        <v>530</v>
      </c>
      <c r="C271" s="2" t="s">
        <v>42</v>
      </c>
      <c r="D271" s="2" t="s">
        <v>42</v>
      </c>
      <c r="E271" s="2" t="s">
        <v>42</v>
      </c>
      <c r="F271" s="2">
        <f t="shared" si="12"/>
        <v>0</v>
      </c>
      <c r="G271" s="2" t="s">
        <v>42</v>
      </c>
      <c r="H271" s="2" t="s">
        <v>42</v>
      </c>
      <c r="I271" s="2">
        <v>0</v>
      </c>
      <c r="J271" s="2">
        <f>I271+[1]ANTAI!J266</f>
        <v>0</v>
      </c>
      <c r="K271" s="2">
        <f t="shared" si="14"/>
        <v>0</v>
      </c>
      <c r="L271" s="2" t="s">
        <v>42</v>
      </c>
      <c r="M271" s="2" t="s">
        <v>42</v>
      </c>
      <c r="N271" s="2" t="s">
        <v>42</v>
      </c>
      <c r="O271" s="2" t="s">
        <v>42</v>
      </c>
      <c r="P271" s="2" t="s">
        <v>42</v>
      </c>
      <c r="Q271" s="3">
        <v>0</v>
      </c>
      <c r="R271" s="16">
        <f t="shared" si="13"/>
        <v>0</v>
      </c>
    </row>
    <row r="272" spans="1:18" x14ac:dyDescent="0.25">
      <c r="A272" s="8" t="s">
        <v>531</v>
      </c>
      <c r="B272" s="9" t="s">
        <v>532</v>
      </c>
      <c r="C272" s="2" t="s">
        <v>42</v>
      </c>
      <c r="D272" s="2" t="s">
        <v>42</v>
      </c>
      <c r="E272" s="2" t="s">
        <v>42</v>
      </c>
      <c r="F272" s="2">
        <f t="shared" si="12"/>
        <v>0</v>
      </c>
      <c r="G272" s="2" t="s">
        <v>42</v>
      </c>
      <c r="H272" s="2" t="s">
        <v>42</v>
      </c>
      <c r="I272" s="2">
        <v>0</v>
      </c>
      <c r="J272" s="2">
        <f>I272+[1]ANTAI!J267</f>
        <v>0</v>
      </c>
      <c r="K272" s="2">
        <f t="shared" si="14"/>
        <v>0</v>
      </c>
      <c r="L272" s="2" t="s">
        <v>42</v>
      </c>
      <c r="M272" s="2" t="s">
        <v>42</v>
      </c>
      <c r="N272" s="2" t="s">
        <v>42</v>
      </c>
      <c r="O272" s="2" t="s">
        <v>42</v>
      </c>
      <c r="P272" s="2" t="s">
        <v>42</v>
      </c>
      <c r="Q272" s="3">
        <v>0</v>
      </c>
      <c r="R272" s="16">
        <f t="shared" si="13"/>
        <v>0</v>
      </c>
    </row>
    <row r="273" spans="1:18" x14ac:dyDescent="0.25">
      <c r="A273" s="8" t="s">
        <v>533</v>
      </c>
      <c r="B273" s="9" t="s">
        <v>534</v>
      </c>
      <c r="C273" s="2" t="s">
        <v>42</v>
      </c>
      <c r="D273" s="2" t="s">
        <v>42</v>
      </c>
      <c r="E273" s="2" t="s">
        <v>42</v>
      </c>
      <c r="F273" s="2">
        <f t="shared" si="12"/>
        <v>0</v>
      </c>
      <c r="G273" s="2" t="s">
        <v>42</v>
      </c>
      <c r="H273" s="2" t="s">
        <v>42</v>
      </c>
      <c r="I273" s="2">
        <v>0</v>
      </c>
      <c r="J273" s="2">
        <f>I273+[1]ANTAI!J268</f>
        <v>0</v>
      </c>
      <c r="K273" s="2">
        <f t="shared" si="14"/>
        <v>0</v>
      </c>
      <c r="L273" s="2" t="s">
        <v>42</v>
      </c>
      <c r="M273" s="2" t="s">
        <v>42</v>
      </c>
      <c r="N273" s="2" t="s">
        <v>42</v>
      </c>
      <c r="O273" s="2" t="s">
        <v>42</v>
      </c>
      <c r="P273" s="2" t="s">
        <v>42</v>
      </c>
      <c r="Q273" s="3">
        <v>0</v>
      </c>
      <c r="R273" s="16">
        <f t="shared" si="13"/>
        <v>0</v>
      </c>
    </row>
    <row r="274" spans="1:18" x14ac:dyDescent="0.25">
      <c r="A274" s="8" t="s">
        <v>535</v>
      </c>
      <c r="B274" s="9" t="s">
        <v>536</v>
      </c>
      <c r="C274" s="2" t="s">
        <v>42</v>
      </c>
      <c r="D274" s="2" t="s">
        <v>42</v>
      </c>
      <c r="E274" s="2" t="s">
        <v>42</v>
      </c>
      <c r="F274" s="2">
        <f t="shared" si="12"/>
        <v>0</v>
      </c>
      <c r="G274" s="2" t="s">
        <v>42</v>
      </c>
      <c r="H274" s="2" t="s">
        <v>42</v>
      </c>
      <c r="I274" s="2">
        <v>0</v>
      </c>
      <c r="J274" s="2">
        <f>I274+[1]ANTAI!J269</f>
        <v>0</v>
      </c>
      <c r="K274" s="2">
        <f t="shared" si="14"/>
        <v>0</v>
      </c>
      <c r="L274" s="2" t="s">
        <v>42</v>
      </c>
      <c r="M274" s="2" t="s">
        <v>42</v>
      </c>
      <c r="N274" s="2" t="s">
        <v>42</v>
      </c>
      <c r="O274" s="2" t="s">
        <v>42</v>
      </c>
      <c r="P274" s="2" t="s">
        <v>42</v>
      </c>
      <c r="Q274" s="3">
        <v>0</v>
      </c>
      <c r="R274" s="16">
        <f t="shared" si="13"/>
        <v>0</v>
      </c>
    </row>
    <row r="275" spans="1:18" x14ac:dyDescent="0.25">
      <c r="A275" s="8" t="s">
        <v>537</v>
      </c>
      <c r="B275" s="9" t="s">
        <v>538</v>
      </c>
      <c r="C275" s="2" t="s">
        <v>42</v>
      </c>
      <c r="D275" s="2" t="s">
        <v>42</v>
      </c>
      <c r="E275" s="2" t="s">
        <v>42</v>
      </c>
      <c r="F275" s="2">
        <f t="shared" si="12"/>
        <v>0</v>
      </c>
      <c r="G275" s="2" t="s">
        <v>42</v>
      </c>
      <c r="H275" s="2" t="s">
        <v>42</v>
      </c>
      <c r="I275" s="2">
        <v>0</v>
      </c>
      <c r="J275" s="2">
        <f>I275+[1]ANTAI!J270</f>
        <v>0</v>
      </c>
      <c r="K275" s="2">
        <f t="shared" si="14"/>
        <v>0</v>
      </c>
      <c r="L275" s="2" t="s">
        <v>42</v>
      </c>
      <c r="M275" s="2" t="s">
        <v>42</v>
      </c>
      <c r="N275" s="2" t="s">
        <v>42</v>
      </c>
      <c r="O275" s="2" t="s">
        <v>42</v>
      </c>
      <c r="P275" s="2" t="s">
        <v>42</v>
      </c>
      <c r="Q275" s="3">
        <v>0</v>
      </c>
      <c r="R275" s="16">
        <f t="shared" si="13"/>
        <v>0</v>
      </c>
    </row>
    <row r="276" spans="1:18" x14ac:dyDescent="0.25">
      <c r="A276" s="8" t="s">
        <v>539</v>
      </c>
      <c r="B276" s="9" t="s">
        <v>540</v>
      </c>
      <c r="C276" s="2" t="s">
        <v>42</v>
      </c>
      <c r="D276" s="2" t="s">
        <v>42</v>
      </c>
      <c r="E276" s="2" t="s">
        <v>42</v>
      </c>
      <c r="F276" s="2">
        <f t="shared" si="12"/>
        <v>0</v>
      </c>
      <c r="G276" s="2" t="s">
        <v>42</v>
      </c>
      <c r="H276" s="2" t="s">
        <v>42</v>
      </c>
      <c r="I276" s="2">
        <v>0</v>
      </c>
      <c r="J276" s="2">
        <f>I276+[1]ANTAI!J271</f>
        <v>0</v>
      </c>
      <c r="K276" s="2">
        <f t="shared" si="14"/>
        <v>0</v>
      </c>
      <c r="L276" s="2" t="s">
        <v>42</v>
      </c>
      <c r="M276" s="2" t="s">
        <v>42</v>
      </c>
      <c r="N276" s="2" t="s">
        <v>42</v>
      </c>
      <c r="O276" s="2" t="s">
        <v>42</v>
      </c>
      <c r="P276" s="2" t="s">
        <v>42</v>
      </c>
      <c r="Q276" s="3">
        <v>0</v>
      </c>
      <c r="R276" s="16">
        <f t="shared" si="13"/>
        <v>0</v>
      </c>
    </row>
    <row r="277" spans="1:18" x14ac:dyDescent="0.25">
      <c r="A277" s="8" t="s">
        <v>541</v>
      </c>
      <c r="B277" s="9" t="s">
        <v>542</v>
      </c>
      <c r="C277" s="2" t="s">
        <v>42</v>
      </c>
      <c r="D277" s="2" t="s">
        <v>42</v>
      </c>
      <c r="E277" s="2" t="s">
        <v>42</v>
      </c>
      <c r="F277" s="2">
        <f t="shared" si="12"/>
        <v>0</v>
      </c>
      <c r="G277" s="2" t="s">
        <v>42</v>
      </c>
      <c r="H277" s="2" t="s">
        <v>42</v>
      </c>
      <c r="I277" s="2">
        <v>0</v>
      </c>
      <c r="J277" s="2">
        <f>I277+[1]ANTAI!J272</f>
        <v>0</v>
      </c>
      <c r="K277" s="2">
        <f t="shared" si="14"/>
        <v>0</v>
      </c>
      <c r="L277" s="2" t="s">
        <v>42</v>
      </c>
      <c r="M277" s="2" t="s">
        <v>42</v>
      </c>
      <c r="N277" s="2" t="s">
        <v>42</v>
      </c>
      <c r="O277" s="2" t="s">
        <v>42</v>
      </c>
      <c r="P277" s="2" t="s">
        <v>42</v>
      </c>
      <c r="Q277" s="3">
        <v>0</v>
      </c>
      <c r="R277" s="16">
        <f t="shared" si="13"/>
        <v>0</v>
      </c>
    </row>
    <row r="278" spans="1:18" x14ac:dyDescent="0.25">
      <c r="A278" s="8" t="s">
        <v>543</v>
      </c>
      <c r="B278" s="9" t="s">
        <v>544</v>
      </c>
      <c r="C278" s="2" t="s">
        <v>42</v>
      </c>
      <c r="D278" s="2" t="s">
        <v>42</v>
      </c>
      <c r="E278" s="2" t="s">
        <v>42</v>
      </c>
      <c r="F278" s="2">
        <f t="shared" si="12"/>
        <v>0</v>
      </c>
      <c r="G278" s="2" t="s">
        <v>42</v>
      </c>
      <c r="H278" s="2" t="s">
        <v>42</v>
      </c>
      <c r="I278" s="2">
        <v>0</v>
      </c>
      <c r="J278" s="2">
        <f>I278+[1]ANTAI!J273</f>
        <v>0</v>
      </c>
      <c r="K278" s="2">
        <f t="shared" si="14"/>
        <v>0</v>
      </c>
      <c r="L278" s="2" t="s">
        <v>42</v>
      </c>
      <c r="M278" s="2" t="s">
        <v>42</v>
      </c>
      <c r="N278" s="2" t="s">
        <v>42</v>
      </c>
      <c r="O278" s="2" t="s">
        <v>42</v>
      </c>
      <c r="P278" s="2" t="s">
        <v>42</v>
      </c>
      <c r="Q278" s="3">
        <v>0</v>
      </c>
      <c r="R278" s="16">
        <f t="shared" si="13"/>
        <v>0</v>
      </c>
    </row>
    <row r="279" spans="1:18" x14ac:dyDescent="0.25">
      <c r="A279" s="8" t="s">
        <v>545</v>
      </c>
      <c r="B279" s="9" t="s">
        <v>546</v>
      </c>
      <c r="C279" s="2" t="s">
        <v>42</v>
      </c>
      <c r="D279" s="2" t="s">
        <v>42</v>
      </c>
      <c r="E279" s="2" t="s">
        <v>42</v>
      </c>
      <c r="F279" s="2">
        <f t="shared" si="12"/>
        <v>0</v>
      </c>
      <c r="G279" s="2" t="s">
        <v>42</v>
      </c>
      <c r="H279" s="2" t="s">
        <v>42</v>
      </c>
      <c r="I279" s="2">
        <v>0</v>
      </c>
      <c r="J279" s="2">
        <f>I279+[1]ANTAI!J274</f>
        <v>0</v>
      </c>
      <c r="K279" s="2">
        <f t="shared" si="14"/>
        <v>0</v>
      </c>
      <c r="L279" s="2" t="s">
        <v>42</v>
      </c>
      <c r="M279" s="2" t="s">
        <v>42</v>
      </c>
      <c r="N279" s="2" t="s">
        <v>42</v>
      </c>
      <c r="O279" s="2" t="s">
        <v>42</v>
      </c>
      <c r="P279" s="2" t="s">
        <v>42</v>
      </c>
      <c r="Q279" s="3">
        <v>0</v>
      </c>
      <c r="R279" s="16">
        <f t="shared" si="13"/>
        <v>0</v>
      </c>
    </row>
    <row r="280" spans="1:18" x14ac:dyDescent="0.25">
      <c r="A280" s="8" t="s">
        <v>547</v>
      </c>
      <c r="B280" s="9" t="s">
        <v>548</v>
      </c>
      <c r="C280" s="2" t="s">
        <v>42</v>
      </c>
      <c r="D280" s="2" t="s">
        <v>42</v>
      </c>
      <c r="E280" s="2" t="s">
        <v>42</v>
      </c>
      <c r="F280" s="2">
        <f t="shared" si="12"/>
        <v>0</v>
      </c>
      <c r="G280" s="2" t="s">
        <v>42</v>
      </c>
      <c r="H280" s="2" t="s">
        <v>42</v>
      </c>
      <c r="I280" s="2">
        <v>0</v>
      </c>
      <c r="J280" s="2">
        <f>I280+[1]ANTAI!J275</f>
        <v>0</v>
      </c>
      <c r="K280" s="2">
        <f t="shared" si="14"/>
        <v>0</v>
      </c>
      <c r="L280" s="2" t="s">
        <v>42</v>
      </c>
      <c r="M280" s="2" t="s">
        <v>42</v>
      </c>
      <c r="N280" s="2" t="s">
        <v>42</v>
      </c>
      <c r="O280" s="2" t="s">
        <v>42</v>
      </c>
      <c r="P280" s="2" t="s">
        <v>42</v>
      </c>
      <c r="Q280" s="3">
        <v>0</v>
      </c>
      <c r="R280" s="16">
        <f t="shared" si="13"/>
        <v>0</v>
      </c>
    </row>
    <row r="281" spans="1:18" x14ac:dyDescent="0.25">
      <c r="A281" s="8" t="s">
        <v>549</v>
      </c>
      <c r="B281" s="9" t="s">
        <v>550</v>
      </c>
      <c r="C281" s="2" t="s">
        <v>42</v>
      </c>
      <c r="D281" s="2" t="s">
        <v>42</v>
      </c>
      <c r="E281" s="2" t="s">
        <v>42</v>
      </c>
      <c r="F281" s="2">
        <f t="shared" si="12"/>
        <v>0</v>
      </c>
      <c r="G281" s="2" t="s">
        <v>42</v>
      </c>
      <c r="H281" s="2" t="s">
        <v>42</v>
      </c>
      <c r="I281" s="2">
        <v>0</v>
      </c>
      <c r="J281" s="2">
        <f>I281+[1]ANTAI!J276</f>
        <v>0</v>
      </c>
      <c r="K281" s="2">
        <f t="shared" si="14"/>
        <v>0</v>
      </c>
      <c r="L281" s="2" t="s">
        <v>42</v>
      </c>
      <c r="M281" s="2" t="s">
        <v>42</v>
      </c>
      <c r="N281" s="2" t="s">
        <v>42</v>
      </c>
      <c r="O281" s="2" t="s">
        <v>42</v>
      </c>
      <c r="P281" s="2" t="s">
        <v>42</v>
      </c>
      <c r="Q281" s="3">
        <v>0</v>
      </c>
      <c r="R281" s="16">
        <f t="shared" si="13"/>
        <v>0</v>
      </c>
    </row>
    <row r="282" spans="1:18" x14ac:dyDescent="0.25">
      <c r="A282" s="8" t="s">
        <v>551</v>
      </c>
      <c r="B282" s="9" t="s">
        <v>552</v>
      </c>
      <c r="C282" s="2">
        <v>1000</v>
      </c>
      <c r="D282" s="2" t="s">
        <v>42</v>
      </c>
      <c r="E282" s="2" t="s">
        <v>42</v>
      </c>
      <c r="F282" s="2">
        <f t="shared" si="12"/>
        <v>1000</v>
      </c>
      <c r="G282" s="2" t="s">
        <v>42</v>
      </c>
      <c r="H282" s="2" t="s">
        <v>42</v>
      </c>
      <c r="I282" s="2">
        <v>0</v>
      </c>
      <c r="J282" s="2">
        <f>I282+[1]ANTAI!J277</f>
        <v>0</v>
      </c>
      <c r="K282" s="2">
        <f t="shared" si="14"/>
        <v>1000</v>
      </c>
      <c r="L282" s="2" t="s">
        <v>42</v>
      </c>
      <c r="M282" s="2" t="s">
        <v>42</v>
      </c>
      <c r="N282" s="2" t="s">
        <v>42</v>
      </c>
      <c r="O282" s="2" t="s">
        <v>42</v>
      </c>
      <c r="P282" s="2" t="s">
        <v>42</v>
      </c>
      <c r="Q282" s="3">
        <v>0</v>
      </c>
      <c r="R282" s="16">
        <f t="shared" si="13"/>
        <v>0</v>
      </c>
    </row>
    <row r="283" spans="1:18" x14ac:dyDescent="0.25">
      <c r="A283" s="8" t="s">
        <v>553</v>
      </c>
      <c r="B283" s="9" t="s">
        <v>554</v>
      </c>
      <c r="C283" s="2" t="s">
        <v>42</v>
      </c>
      <c r="D283" s="2" t="s">
        <v>42</v>
      </c>
      <c r="E283" s="2" t="s">
        <v>42</v>
      </c>
      <c r="F283" s="2">
        <f t="shared" si="12"/>
        <v>0</v>
      </c>
      <c r="G283" s="2" t="s">
        <v>42</v>
      </c>
      <c r="H283" s="2" t="s">
        <v>42</v>
      </c>
      <c r="I283" s="2">
        <v>0</v>
      </c>
      <c r="J283" s="2">
        <f>I283+[1]ANTAI!J278</f>
        <v>0</v>
      </c>
      <c r="K283" s="2">
        <f t="shared" si="14"/>
        <v>0</v>
      </c>
      <c r="L283" s="2" t="s">
        <v>42</v>
      </c>
      <c r="M283" s="2" t="s">
        <v>42</v>
      </c>
      <c r="N283" s="2" t="s">
        <v>42</v>
      </c>
      <c r="O283" s="2" t="s">
        <v>42</v>
      </c>
      <c r="P283" s="2" t="s">
        <v>42</v>
      </c>
      <c r="Q283" s="3">
        <v>0</v>
      </c>
      <c r="R283" s="16">
        <f t="shared" si="13"/>
        <v>0</v>
      </c>
    </row>
    <row r="284" spans="1:18" x14ac:dyDescent="0.25">
      <c r="A284" s="8" t="s">
        <v>555</v>
      </c>
      <c r="B284" s="9" t="s">
        <v>556</v>
      </c>
      <c r="C284" s="2" t="s">
        <v>42</v>
      </c>
      <c r="D284" s="2" t="s">
        <v>42</v>
      </c>
      <c r="E284" s="2" t="s">
        <v>42</v>
      </c>
      <c r="F284" s="2">
        <f t="shared" si="12"/>
        <v>0</v>
      </c>
      <c r="G284" s="2" t="s">
        <v>42</v>
      </c>
      <c r="H284" s="2" t="s">
        <v>42</v>
      </c>
      <c r="I284" s="2">
        <v>0</v>
      </c>
      <c r="J284" s="2">
        <f>I284+[1]ANTAI!J279</f>
        <v>0</v>
      </c>
      <c r="K284" s="2">
        <f t="shared" si="14"/>
        <v>0</v>
      </c>
      <c r="L284" s="2" t="s">
        <v>42</v>
      </c>
      <c r="M284" s="2" t="s">
        <v>42</v>
      </c>
      <c r="N284" s="2" t="s">
        <v>42</v>
      </c>
      <c r="O284" s="2" t="s">
        <v>42</v>
      </c>
      <c r="P284" s="2" t="s">
        <v>42</v>
      </c>
      <c r="Q284" s="3">
        <v>0</v>
      </c>
      <c r="R284" s="16">
        <f t="shared" si="13"/>
        <v>0</v>
      </c>
    </row>
    <row r="285" spans="1:18" x14ac:dyDescent="0.25">
      <c r="A285" s="8" t="s">
        <v>557</v>
      </c>
      <c r="B285" s="9" t="s">
        <v>558</v>
      </c>
      <c r="C285" s="2">
        <v>3000</v>
      </c>
      <c r="D285" s="2" t="s">
        <v>42</v>
      </c>
      <c r="E285" s="2">
        <v>1839.47</v>
      </c>
      <c r="F285" s="2">
        <f t="shared" si="12"/>
        <v>1160.53</v>
      </c>
      <c r="G285" s="2" t="s">
        <v>42</v>
      </c>
      <c r="H285" s="2" t="s">
        <v>42</v>
      </c>
      <c r="I285" s="2">
        <v>0</v>
      </c>
      <c r="J285" s="2">
        <f>I285+[1]ANTAI!J280</f>
        <v>0</v>
      </c>
      <c r="K285" s="2">
        <f t="shared" si="14"/>
        <v>1160.53</v>
      </c>
      <c r="L285" s="2" t="s">
        <v>42</v>
      </c>
      <c r="M285" s="2" t="s">
        <v>42</v>
      </c>
      <c r="N285" s="2" t="s">
        <v>42</v>
      </c>
      <c r="O285" s="2" t="s">
        <v>42</v>
      </c>
      <c r="P285" s="2" t="s">
        <v>42</v>
      </c>
      <c r="Q285" s="3">
        <v>0</v>
      </c>
      <c r="R285" s="16">
        <f t="shared" si="13"/>
        <v>0</v>
      </c>
    </row>
    <row r="286" spans="1:18" x14ac:dyDescent="0.25">
      <c r="A286" s="8" t="s">
        <v>559</v>
      </c>
      <c r="B286" s="9" t="s">
        <v>560</v>
      </c>
      <c r="C286" s="2" t="s">
        <v>42</v>
      </c>
      <c r="D286" s="2" t="s">
        <v>42</v>
      </c>
      <c r="E286" s="2" t="s">
        <v>42</v>
      </c>
      <c r="F286" s="2">
        <f t="shared" si="12"/>
        <v>0</v>
      </c>
      <c r="G286" s="2" t="s">
        <v>42</v>
      </c>
      <c r="H286" s="2" t="s">
        <v>42</v>
      </c>
      <c r="I286" s="2">
        <v>0</v>
      </c>
      <c r="J286" s="2">
        <f>I286+[1]ANTAI!J281</f>
        <v>0</v>
      </c>
      <c r="K286" s="2">
        <f t="shared" si="14"/>
        <v>0</v>
      </c>
      <c r="L286" s="2" t="s">
        <v>42</v>
      </c>
      <c r="M286" s="2" t="s">
        <v>42</v>
      </c>
      <c r="N286" s="2" t="s">
        <v>42</v>
      </c>
      <c r="O286" s="2" t="s">
        <v>42</v>
      </c>
      <c r="P286" s="2" t="s">
        <v>42</v>
      </c>
      <c r="Q286" s="3">
        <v>0</v>
      </c>
      <c r="R286" s="16">
        <f t="shared" si="13"/>
        <v>0</v>
      </c>
    </row>
    <row r="287" spans="1:18" x14ac:dyDescent="0.25">
      <c r="A287" s="8" t="s">
        <v>561</v>
      </c>
      <c r="B287" s="9" t="s">
        <v>562</v>
      </c>
      <c r="C287" s="2" t="s">
        <v>42</v>
      </c>
      <c r="D287" s="2" t="s">
        <v>42</v>
      </c>
      <c r="E287" s="2" t="s">
        <v>42</v>
      </c>
      <c r="F287" s="2">
        <f t="shared" si="12"/>
        <v>0</v>
      </c>
      <c r="G287" s="2" t="s">
        <v>42</v>
      </c>
      <c r="H287" s="2" t="s">
        <v>42</v>
      </c>
      <c r="I287" s="2">
        <v>0</v>
      </c>
      <c r="J287" s="2">
        <f>I287+[1]ANTAI!J282</f>
        <v>0</v>
      </c>
      <c r="K287" s="2">
        <f t="shared" si="14"/>
        <v>0</v>
      </c>
      <c r="L287" s="2" t="s">
        <v>42</v>
      </c>
      <c r="M287" s="2" t="s">
        <v>42</v>
      </c>
      <c r="N287" s="2" t="s">
        <v>42</v>
      </c>
      <c r="O287" s="2" t="s">
        <v>42</v>
      </c>
      <c r="P287" s="2" t="s">
        <v>42</v>
      </c>
      <c r="Q287" s="3">
        <v>0</v>
      </c>
      <c r="R287" s="16">
        <f t="shared" si="13"/>
        <v>0</v>
      </c>
    </row>
    <row r="288" spans="1:18" x14ac:dyDescent="0.25">
      <c r="A288" s="8" t="s">
        <v>563</v>
      </c>
      <c r="B288" s="9" t="s">
        <v>564</v>
      </c>
      <c r="C288" s="2" t="s">
        <v>42</v>
      </c>
      <c r="D288" s="2" t="s">
        <v>42</v>
      </c>
      <c r="E288" s="2" t="s">
        <v>42</v>
      </c>
      <c r="F288" s="2">
        <f t="shared" si="12"/>
        <v>0</v>
      </c>
      <c r="G288" s="2" t="s">
        <v>42</v>
      </c>
      <c r="H288" s="2" t="s">
        <v>42</v>
      </c>
      <c r="I288" s="2">
        <v>0</v>
      </c>
      <c r="J288" s="2">
        <f>I288+[1]ANTAI!J283</f>
        <v>0</v>
      </c>
      <c r="K288" s="2">
        <f t="shared" si="14"/>
        <v>0</v>
      </c>
      <c r="L288" s="2" t="s">
        <v>42</v>
      </c>
      <c r="M288" s="2" t="s">
        <v>42</v>
      </c>
      <c r="N288" s="2" t="s">
        <v>42</v>
      </c>
      <c r="O288" s="2" t="s">
        <v>42</v>
      </c>
      <c r="P288" s="2" t="s">
        <v>42</v>
      </c>
      <c r="Q288" s="3">
        <v>0</v>
      </c>
      <c r="R288" s="16">
        <f t="shared" si="13"/>
        <v>0</v>
      </c>
    </row>
    <row r="289" spans="1:18" x14ac:dyDescent="0.25">
      <c r="A289" s="8" t="s">
        <v>565</v>
      </c>
      <c r="B289" s="9" t="s">
        <v>474</v>
      </c>
      <c r="C289" s="2" t="s">
        <v>42</v>
      </c>
      <c r="D289" s="2" t="s">
        <v>42</v>
      </c>
      <c r="E289" s="2" t="s">
        <v>42</v>
      </c>
      <c r="F289" s="2">
        <f t="shared" si="12"/>
        <v>0</v>
      </c>
      <c r="G289" s="2" t="s">
        <v>42</v>
      </c>
      <c r="H289" s="2" t="s">
        <v>42</v>
      </c>
      <c r="I289" s="2">
        <v>0</v>
      </c>
      <c r="J289" s="2">
        <f>I289+[1]ANTAI!J284</f>
        <v>0</v>
      </c>
      <c r="K289" s="2">
        <f t="shared" si="14"/>
        <v>0</v>
      </c>
      <c r="L289" s="2" t="s">
        <v>42</v>
      </c>
      <c r="M289" s="2" t="s">
        <v>42</v>
      </c>
      <c r="N289" s="2" t="s">
        <v>42</v>
      </c>
      <c r="O289" s="2" t="s">
        <v>42</v>
      </c>
      <c r="P289" s="2" t="s">
        <v>42</v>
      </c>
      <c r="Q289" s="3">
        <v>0</v>
      </c>
      <c r="R289" s="16">
        <f t="shared" si="13"/>
        <v>0</v>
      </c>
    </row>
    <row r="290" spans="1:18" x14ac:dyDescent="0.25">
      <c r="A290" s="8" t="s">
        <v>566</v>
      </c>
      <c r="B290" s="9" t="s">
        <v>567</v>
      </c>
      <c r="C290" s="2" t="s">
        <v>42</v>
      </c>
      <c r="D290" s="2" t="s">
        <v>42</v>
      </c>
      <c r="E290" s="2" t="s">
        <v>42</v>
      </c>
      <c r="F290" s="2">
        <f t="shared" si="12"/>
        <v>0</v>
      </c>
      <c r="G290" s="2" t="s">
        <v>42</v>
      </c>
      <c r="H290" s="2" t="s">
        <v>42</v>
      </c>
      <c r="I290" s="2">
        <v>0</v>
      </c>
      <c r="J290" s="2">
        <f>I290+[1]ANTAI!J285</f>
        <v>0</v>
      </c>
      <c r="K290" s="2">
        <f t="shared" si="14"/>
        <v>0</v>
      </c>
      <c r="L290" s="2" t="s">
        <v>42</v>
      </c>
      <c r="M290" s="2" t="s">
        <v>42</v>
      </c>
      <c r="N290" s="2" t="s">
        <v>42</v>
      </c>
      <c r="O290" s="2" t="s">
        <v>42</v>
      </c>
      <c r="P290" s="2" t="s">
        <v>42</v>
      </c>
      <c r="Q290" s="3">
        <v>0</v>
      </c>
      <c r="R290" s="16">
        <f t="shared" si="13"/>
        <v>0</v>
      </c>
    </row>
    <row r="291" spans="1:18" x14ac:dyDescent="0.25">
      <c r="A291" s="8" t="s">
        <v>568</v>
      </c>
      <c r="B291" s="9" t="s">
        <v>569</v>
      </c>
      <c r="C291" s="2" t="s">
        <v>42</v>
      </c>
      <c r="D291" s="2" t="s">
        <v>42</v>
      </c>
      <c r="E291" s="2" t="s">
        <v>42</v>
      </c>
      <c r="F291" s="2">
        <f t="shared" si="12"/>
        <v>0</v>
      </c>
      <c r="G291" s="2" t="s">
        <v>42</v>
      </c>
      <c r="H291" s="2" t="s">
        <v>42</v>
      </c>
      <c r="I291" s="2">
        <v>0</v>
      </c>
      <c r="J291" s="2">
        <f>I291+[1]ANTAI!J286</f>
        <v>0</v>
      </c>
      <c r="K291" s="2">
        <f t="shared" si="14"/>
        <v>0</v>
      </c>
      <c r="L291" s="2" t="s">
        <v>42</v>
      </c>
      <c r="M291" s="2" t="s">
        <v>42</v>
      </c>
      <c r="N291" s="2" t="s">
        <v>42</v>
      </c>
      <c r="O291" s="2" t="s">
        <v>42</v>
      </c>
      <c r="P291" s="2" t="s">
        <v>42</v>
      </c>
      <c r="Q291" s="3">
        <v>0</v>
      </c>
      <c r="R291" s="16">
        <f t="shared" si="13"/>
        <v>0</v>
      </c>
    </row>
    <row r="292" spans="1:18" x14ac:dyDescent="0.25">
      <c r="A292" s="8" t="s">
        <v>570</v>
      </c>
      <c r="B292" s="9" t="s">
        <v>571</v>
      </c>
      <c r="C292" s="2" t="s">
        <v>42</v>
      </c>
      <c r="D292" s="2" t="s">
        <v>42</v>
      </c>
      <c r="E292" s="2" t="s">
        <v>42</v>
      </c>
      <c r="F292" s="2">
        <f t="shared" si="12"/>
        <v>0</v>
      </c>
      <c r="G292" s="2" t="s">
        <v>42</v>
      </c>
      <c r="H292" s="2" t="s">
        <v>42</v>
      </c>
      <c r="I292" s="2">
        <v>0</v>
      </c>
      <c r="J292" s="2">
        <f>I292+[1]ANTAI!J287</f>
        <v>0</v>
      </c>
      <c r="K292" s="2">
        <f t="shared" si="14"/>
        <v>0</v>
      </c>
      <c r="L292" s="2" t="s">
        <v>42</v>
      </c>
      <c r="M292" s="2" t="s">
        <v>42</v>
      </c>
      <c r="N292" s="2" t="s">
        <v>42</v>
      </c>
      <c r="O292" s="2" t="s">
        <v>42</v>
      </c>
      <c r="P292" s="2" t="s">
        <v>42</v>
      </c>
      <c r="Q292" s="3">
        <v>0</v>
      </c>
      <c r="R292" s="16">
        <f t="shared" si="13"/>
        <v>0</v>
      </c>
    </row>
    <row r="293" spans="1:18" x14ac:dyDescent="0.25">
      <c r="A293" s="8" t="s">
        <v>572</v>
      </c>
      <c r="B293" s="9" t="s">
        <v>573</v>
      </c>
      <c r="C293" s="2" t="s">
        <v>42</v>
      </c>
      <c r="D293" s="2" t="s">
        <v>42</v>
      </c>
      <c r="E293" s="2" t="s">
        <v>42</v>
      </c>
      <c r="F293" s="2">
        <f t="shared" si="12"/>
        <v>0</v>
      </c>
      <c r="G293" s="2" t="s">
        <v>42</v>
      </c>
      <c r="H293" s="2" t="s">
        <v>42</v>
      </c>
      <c r="I293" s="2">
        <v>0</v>
      </c>
      <c r="J293" s="2">
        <f>I293+[1]ANTAI!J288</f>
        <v>0</v>
      </c>
      <c r="K293" s="2">
        <f t="shared" si="14"/>
        <v>0</v>
      </c>
      <c r="L293" s="2" t="s">
        <v>42</v>
      </c>
      <c r="M293" s="2" t="s">
        <v>42</v>
      </c>
      <c r="N293" s="2" t="s">
        <v>42</v>
      </c>
      <c r="O293" s="2" t="s">
        <v>42</v>
      </c>
      <c r="P293" s="2" t="s">
        <v>42</v>
      </c>
      <c r="Q293" s="3">
        <v>0</v>
      </c>
      <c r="R293" s="16">
        <f t="shared" si="13"/>
        <v>0</v>
      </c>
    </row>
    <row r="294" spans="1:18" x14ac:dyDescent="0.25">
      <c r="A294" s="8" t="s">
        <v>574</v>
      </c>
      <c r="B294" s="9" t="s">
        <v>575</v>
      </c>
      <c r="C294" s="2" t="s">
        <v>42</v>
      </c>
      <c r="D294" s="2" t="s">
        <v>42</v>
      </c>
      <c r="E294" s="2" t="s">
        <v>42</v>
      </c>
      <c r="F294" s="2">
        <f t="shared" si="12"/>
        <v>0</v>
      </c>
      <c r="G294" s="2" t="s">
        <v>42</v>
      </c>
      <c r="H294" s="2" t="s">
        <v>42</v>
      </c>
      <c r="I294" s="2">
        <v>0</v>
      </c>
      <c r="J294" s="2">
        <f>I294+[1]ANTAI!J289</f>
        <v>0</v>
      </c>
      <c r="K294" s="2">
        <f t="shared" si="14"/>
        <v>0</v>
      </c>
      <c r="L294" s="2" t="s">
        <v>42</v>
      </c>
      <c r="M294" s="2" t="s">
        <v>42</v>
      </c>
      <c r="N294" s="2" t="s">
        <v>42</v>
      </c>
      <c r="O294" s="2" t="s">
        <v>42</v>
      </c>
      <c r="P294" s="2" t="s">
        <v>42</v>
      </c>
      <c r="Q294" s="3">
        <v>0</v>
      </c>
      <c r="R294" s="16">
        <f t="shared" si="13"/>
        <v>0</v>
      </c>
    </row>
    <row r="295" spans="1:18" x14ac:dyDescent="0.25">
      <c r="A295" s="8" t="s">
        <v>576</v>
      </c>
      <c r="B295" s="9" t="s">
        <v>577</v>
      </c>
      <c r="C295" s="2" t="s">
        <v>42</v>
      </c>
      <c r="D295" s="2" t="s">
        <v>42</v>
      </c>
      <c r="E295" s="2" t="s">
        <v>42</v>
      </c>
      <c r="F295" s="2">
        <f t="shared" si="12"/>
        <v>0</v>
      </c>
      <c r="G295" s="2" t="s">
        <v>42</v>
      </c>
      <c r="H295" s="2" t="s">
        <v>42</v>
      </c>
      <c r="I295" s="2">
        <v>0</v>
      </c>
      <c r="J295" s="2">
        <f>I295+[1]ANTAI!J290</f>
        <v>0</v>
      </c>
      <c r="K295" s="2">
        <f t="shared" si="14"/>
        <v>0</v>
      </c>
      <c r="L295" s="2" t="s">
        <v>42</v>
      </c>
      <c r="M295" s="2" t="s">
        <v>42</v>
      </c>
      <c r="N295" s="2" t="s">
        <v>42</v>
      </c>
      <c r="O295" s="2" t="s">
        <v>42</v>
      </c>
      <c r="P295" s="2" t="s">
        <v>42</v>
      </c>
      <c r="Q295" s="3">
        <v>0</v>
      </c>
      <c r="R295" s="16">
        <f t="shared" si="13"/>
        <v>0</v>
      </c>
    </row>
    <row r="296" spans="1:18" x14ac:dyDescent="0.25">
      <c r="A296" s="8" t="s">
        <v>578</v>
      </c>
      <c r="B296" s="9" t="s">
        <v>579</v>
      </c>
      <c r="C296" s="2" t="s">
        <v>42</v>
      </c>
      <c r="D296" s="2" t="s">
        <v>42</v>
      </c>
      <c r="E296" s="2" t="s">
        <v>42</v>
      </c>
      <c r="F296" s="2">
        <f t="shared" si="12"/>
        <v>0</v>
      </c>
      <c r="G296" s="2" t="s">
        <v>42</v>
      </c>
      <c r="H296" s="2" t="s">
        <v>42</v>
      </c>
      <c r="I296" s="2">
        <v>0</v>
      </c>
      <c r="J296" s="2">
        <f>I296+[1]ANTAI!J291</f>
        <v>0</v>
      </c>
      <c r="K296" s="2">
        <f t="shared" si="14"/>
        <v>0</v>
      </c>
      <c r="L296" s="2" t="s">
        <v>42</v>
      </c>
      <c r="M296" s="2" t="s">
        <v>42</v>
      </c>
      <c r="N296" s="2" t="s">
        <v>42</v>
      </c>
      <c r="O296" s="2" t="s">
        <v>42</v>
      </c>
      <c r="P296" s="2" t="s">
        <v>42</v>
      </c>
      <c r="Q296" s="3">
        <v>0</v>
      </c>
      <c r="R296" s="16">
        <f t="shared" si="13"/>
        <v>0</v>
      </c>
    </row>
    <row r="297" spans="1:18" x14ac:dyDescent="0.25">
      <c r="A297" s="8" t="s">
        <v>580</v>
      </c>
      <c r="B297" s="9" t="s">
        <v>581</v>
      </c>
      <c r="C297" s="2" t="s">
        <v>42</v>
      </c>
      <c r="D297" s="2" t="s">
        <v>42</v>
      </c>
      <c r="E297" s="2" t="s">
        <v>42</v>
      </c>
      <c r="F297" s="2">
        <f t="shared" si="12"/>
        <v>0</v>
      </c>
      <c r="G297" s="2" t="s">
        <v>42</v>
      </c>
      <c r="H297" s="2" t="s">
        <v>42</v>
      </c>
      <c r="I297" s="2">
        <v>0</v>
      </c>
      <c r="J297" s="2">
        <f>I297+[1]ANTAI!J292</f>
        <v>0</v>
      </c>
      <c r="K297" s="2">
        <f t="shared" si="14"/>
        <v>0</v>
      </c>
      <c r="L297" s="2" t="s">
        <v>42</v>
      </c>
      <c r="M297" s="2" t="s">
        <v>42</v>
      </c>
      <c r="N297" s="2" t="s">
        <v>42</v>
      </c>
      <c r="O297" s="2" t="s">
        <v>42</v>
      </c>
      <c r="P297" s="2" t="s">
        <v>42</v>
      </c>
      <c r="Q297" s="3">
        <v>0</v>
      </c>
      <c r="R297" s="16">
        <f t="shared" si="13"/>
        <v>0</v>
      </c>
    </row>
    <row r="298" spans="1:18" x14ac:dyDescent="0.25">
      <c r="A298" s="8" t="s">
        <v>582</v>
      </c>
      <c r="B298" s="9" t="s">
        <v>583</v>
      </c>
      <c r="C298" s="2" t="s">
        <v>42</v>
      </c>
      <c r="D298" s="2" t="s">
        <v>42</v>
      </c>
      <c r="E298" s="2" t="s">
        <v>42</v>
      </c>
      <c r="F298" s="2">
        <f t="shared" si="12"/>
        <v>0</v>
      </c>
      <c r="G298" s="2" t="s">
        <v>42</v>
      </c>
      <c r="H298" s="2" t="s">
        <v>42</v>
      </c>
      <c r="I298" s="2">
        <v>0</v>
      </c>
      <c r="J298" s="2">
        <f>I298+[1]ANTAI!J293</f>
        <v>0</v>
      </c>
      <c r="K298" s="2">
        <f t="shared" si="14"/>
        <v>0</v>
      </c>
      <c r="L298" s="2" t="s">
        <v>42</v>
      </c>
      <c r="M298" s="2" t="s">
        <v>42</v>
      </c>
      <c r="N298" s="2" t="s">
        <v>42</v>
      </c>
      <c r="O298" s="2" t="s">
        <v>42</v>
      </c>
      <c r="P298" s="2" t="s">
        <v>42</v>
      </c>
      <c r="Q298" s="3">
        <v>0</v>
      </c>
      <c r="R298" s="16">
        <f t="shared" si="13"/>
        <v>0</v>
      </c>
    </row>
    <row r="299" spans="1:18" x14ac:dyDescent="0.25">
      <c r="A299" s="8" t="s">
        <v>584</v>
      </c>
      <c r="B299" s="9" t="s">
        <v>585</v>
      </c>
      <c r="C299" s="2" t="s">
        <v>42</v>
      </c>
      <c r="D299" s="2" t="s">
        <v>42</v>
      </c>
      <c r="E299" s="2" t="s">
        <v>42</v>
      </c>
      <c r="F299" s="2">
        <f t="shared" si="12"/>
        <v>0</v>
      </c>
      <c r="G299" s="2" t="s">
        <v>42</v>
      </c>
      <c r="H299" s="2" t="s">
        <v>42</v>
      </c>
      <c r="I299" s="2">
        <v>0</v>
      </c>
      <c r="J299" s="2">
        <f>I299+[1]ANTAI!J294</f>
        <v>0</v>
      </c>
      <c r="K299" s="2">
        <f t="shared" si="14"/>
        <v>0</v>
      </c>
      <c r="L299" s="2" t="s">
        <v>42</v>
      </c>
      <c r="M299" s="2" t="s">
        <v>42</v>
      </c>
      <c r="N299" s="2" t="s">
        <v>42</v>
      </c>
      <c r="O299" s="2" t="s">
        <v>42</v>
      </c>
      <c r="P299" s="2" t="s">
        <v>42</v>
      </c>
      <c r="Q299" s="3">
        <v>0</v>
      </c>
      <c r="R299" s="16">
        <f t="shared" si="13"/>
        <v>0</v>
      </c>
    </row>
    <row r="300" spans="1:18" x14ac:dyDescent="0.25">
      <c r="A300" s="8" t="s">
        <v>586</v>
      </c>
      <c r="B300" s="9" t="s">
        <v>587</v>
      </c>
      <c r="C300" s="2" t="s">
        <v>42</v>
      </c>
      <c r="D300" s="2" t="s">
        <v>42</v>
      </c>
      <c r="E300" s="2" t="s">
        <v>42</v>
      </c>
      <c r="F300" s="2">
        <f t="shared" si="12"/>
        <v>0</v>
      </c>
      <c r="G300" s="2" t="s">
        <v>42</v>
      </c>
      <c r="H300" s="2" t="s">
        <v>42</v>
      </c>
      <c r="I300" s="2">
        <v>0</v>
      </c>
      <c r="J300" s="2">
        <f>I300+[1]ANTAI!J295</f>
        <v>0</v>
      </c>
      <c r="K300" s="2">
        <f t="shared" si="14"/>
        <v>0</v>
      </c>
      <c r="L300" s="2" t="s">
        <v>42</v>
      </c>
      <c r="M300" s="2" t="s">
        <v>42</v>
      </c>
      <c r="N300" s="2" t="s">
        <v>42</v>
      </c>
      <c r="O300" s="2" t="s">
        <v>42</v>
      </c>
      <c r="P300" s="2" t="s">
        <v>42</v>
      </c>
      <c r="Q300" s="3">
        <v>0</v>
      </c>
      <c r="R300" s="16">
        <f t="shared" si="13"/>
        <v>0</v>
      </c>
    </row>
    <row r="301" spans="1:18" x14ac:dyDescent="0.25">
      <c r="A301" s="8" t="s">
        <v>588</v>
      </c>
      <c r="B301" s="9" t="s">
        <v>589</v>
      </c>
      <c r="C301" s="2" t="s">
        <v>42</v>
      </c>
      <c r="D301" s="2" t="s">
        <v>42</v>
      </c>
      <c r="E301" s="2" t="s">
        <v>42</v>
      </c>
      <c r="F301" s="2">
        <f t="shared" si="12"/>
        <v>0</v>
      </c>
      <c r="G301" s="2" t="s">
        <v>42</v>
      </c>
      <c r="H301" s="2" t="s">
        <v>42</v>
      </c>
      <c r="I301" s="2">
        <v>0</v>
      </c>
      <c r="J301" s="2">
        <f>I301+[1]ANTAI!J296</f>
        <v>0</v>
      </c>
      <c r="K301" s="2">
        <f t="shared" si="14"/>
        <v>0</v>
      </c>
      <c r="L301" s="2" t="s">
        <v>42</v>
      </c>
      <c r="M301" s="2" t="s">
        <v>42</v>
      </c>
      <c r="N301" s="2" t="s">
        <v>42</v>
      </c>
      <c r="O301" s="2" t="s">
        <v>42</v>
      </c>
      <c r="P301" s="2" t="s">
        <v>42</v>
      </c>
      <c r="Q301" s="3">
        <v>0</v>
      </c>
      <c r="R301" s="16">
        <f t="shared" si="13"/>
        <v>0</v>
      </c>
    </row>
    <row r="302" spans="1:18" x14ac:dyDescent="0.25">
      <c r="A302" s="8" t="s">
        <v>590</v>
      </c>
      <c r="B302" s="9" t="s">
        <v>591</v>
      </c>
      <c r="C302" s="2" t="s">
        <v>42</v>
      </c>
      <c r="D302" s="2" t="s">
        <v>42</v>
      </c>
      <c r="E302" s="2" t="s">
        <v>42</v>
      </c>
      <c r="F302" s="2">
        <f t="shared" si="12"/>
        <v>0</v>
      </c>
      <c r="G302" s="2" t="s">
        <v>42</v>
      </c>
      <c r="H302" s="2" t="s">
        <v>42</v>
      </c>
      <c r="I302" s="2">
        <v>0</v>
      </c>
      <c r="J302" s="2">
        <f>I302+[1]ANTAI!J297</f>
        <v>0</v>
      </c>
      <c r="K302" s="2">
        <f t="shared" si="14"/>
        <v>0</v>
      </c>
      <c r="L302" s="2" t="s">
        <v>42</v>
      </c>
      <c r="M302" s="2" t="s">
        <v>42</v>
      </c>
      <c r="N302" s="2" t="s">
        <v>42</v>
      </c>
      <c r="O302" s="2" t="s">
        <v>42</v>
      </c>
      <c r="P302" s="2" t="s">
        <v>42</v>
      </c>
      <c r="Q302" s="3">
        <v>0</v>
      </c>
      <c r="R302" s="16">
        <f t="shared" si="13"/>
        <v>0</v>
      </c>
    </row>
    <row r="303" spans="1:18" x14ac:dyDescent="0.25">
      <c r="A303" s="8" t="s">
        <v>592</v>
      </c>
      <c r="B303" s="9" t="s">
        <v>593</v>
      </c>
      <c r="C303" s="2" t="s">
        <v>42</v>
      </c>
      <c r="D303" s="2" t="s">
        <v>42</v>
      </c>
      <c r="E303" s="2" t="s">
        <v>42</v>
      </c>
      <c r="F303" s="2">
        <f t="shared" si="12"/>
        <v>0</v>
      </c>
      <c r="G303" s="2" t="s">
        <v>42</v>
      </c>
      <c r="H303" s="2" t="s">
        <v>42</v>
      </c>
      <c r="I303" s="2">
        <v>0</v>
      </c>
      <c r="J303" s="2">
        <f>I303+[1]ANTAI!J298</f>
        <v>0</v>
      </c>
      <c r="K303" s="2">
        <f t="shared" si="14"/>
        <v>0</v>
      </c>
      <c r="L303" s="2" t="s">
        <v>42</v>
      </c>
      <c r="M303" s="2" t="s">
        <v>42</v>
      </c>
      <c r="N303" s="2" t="s">
        <v>42</v>
      </c>
      <c r="O303" s="2" t="s">
        <v>42</v>
      </c>
      <c r="P303" s="2" t="s">
        <v>42</v>
      </c>
      <c r="Q303" s="3">
        <v>0</v>
      </c>
      <c r="R303" s="16">
        <f t="shared" si="13"/>
        <v>0</v>
      </c>
    </row>
    <row r="304" spans="1:18" x14ac:dyDescent="0.25">
      <c r="A304" s="8" t="s">
        <v>594</v>
      </c>
      <c r="B304" s="9" t="s">
        <v>595</v>
      </c>
      <c r="C304" s="2" t="s">
        <v>42</v>
      </c>
      <c r="D304" s="2" t="s">
        <v>42</v>
      </c>
      <c r="E304" s="2" t="s">
        <v>42</v>
      </c>
      <c r="F304" s="2">
        <f t="shared" si="12"/>
        <v>0</v>
      </c>
      <c r="G304" s="2" t="s">
        <v>42</v>
      </c>
      <c r="H304" s="2" t="s">
        <v>42</v>
      </c>
      <c r="I304" s="2">
        <v>0</v>
      </c>
      <c r="J304" s="2">
        <f>I304+[1]ANTAI!J299</f>
        <v>0</v>
      </c>
      <c r="K304" s="2">
        <f t="shared" si="14"/>
        <v>0</v>
      </c>
      <c r="L304" s="2" t="s">
        <v>42</v>
      </c>
      <c r="M304" s="2" t="s">
        <v>42</v>
      </c>
      <c r="N304" s="2" t="s">
        <v>42</v>
      </c>
      <c r="O304" s="2" t="s">
        <v>42</v>
      </c>
      <c r="P304" s="2" t="s">
        <v>42</v>
      </c>
      <c r="Q304" s="3">
        <v>0</v>
      </c>
      <c r="R304" s="16">
        <f t="shared" si="13"/>
        <v>0</v>
      </c>
    </row>
    <row r="305" spans="1:18" x14ac:dyDescent="0.25">
      <c r="A305" s="8" t="s">
        <v>596</v>
      </c>
      <c r="B305" s="9" t="s">
        <v>597</v>
      </c>
      <c r="C305" s="2" t="s">
        <v>42</v>
      </c>
      <c r="D305" s="2" t="s">
        <v>42</v>
      </c>
      <c r="E305" s="2" t="s">
        <v>42</v>
      </c>
      <c r="F305" s="2">
        <f t="shared" si="12"/>
        <v>0</v>
      </c>
      <c r="G305" s="2" t="s">
        <v>42</v>
      </c>
      <c r="H305" s="2" t="s">
        <v>42</v>
      </c>
      <c r="I305" s="2">
        <v>0</v>
      </c>
      <c r="J305" s="2">
        <f>I305+[1]ANTAI!J300</f>
        <v>0</v>
      </c>
      <c r="K305" s="2">
        <f t="shared" si="14"/>
        <v>0</v>
      </c>
      <c r="L305" s="2" t="s">
        <v>42</v>
      </c>
      <c r="M305" s="2" t="s">
        <v>42</v>
      </c>
      <c r="N305" s="2" t="s">
        <v>42</v>
      </c>
      <c r="O305" s="2" t="s">
        <v>42</v>
      </c>
      <c r="P305" s="2" t="s">
        <v>42</v>
      </c>
      <c r="Q305" s="3">
        <v>0</v>
      </c>
      <c r="R305" s="16">
        <f t="shared" si="13"/>
        <v>0</v>
      </c>
    </row>
    <row r="306" spans="1:18" x14ac:dyDescent="0.25">
      <c r="A306" s="8" t="s">
        <v>598</v>
      </c>
      <c r="B306" s="9" t="s">
        <v>599</v>
      </c>
      <c r="C306" s="2">
        <f>2000+29000</f>
        <v>31000</v>
      </c>
      <c r="D306" s="2" t="s">
        <v>42</v>
      </c>
      <c r="E306" s="2" t="s">
        <v>42</v>
      </c>
      <c r="F306" s="2">
        <f t="shared" si="12"/>
        <v>31000</v>
      </c>
      <c r="G306" s="2" t="s">
        <v>42</v>
      </c>
      <c r="H306" s="2" t="s">
        <v>42</v>
      </c>
      <c r="I306" s="2">
        <v>430</v>
      </c>
      <c r="J306" s="2">
        <f>I306+[1]ANTAI!J301</f>
        <v>27810.97</v>
      </c>
      <c r="K306" s="2">
        <f t="shared" si="14"/>
        <v>3189.0299999999988</v>
      </c>
      <c r="L306" s="2" t="s">
        <v>42</v>
      </c>
      <c r="M306" s="2" t="s">
        <v>42</v>
      </c>
      <c r="N306" s="2" t="s">
        <v>42</v>
      </c>
      <c r="O306" s="2" t="s">
        <v>42</v>
      </c>
      <c r="P306" s="2" t="s">
        <v>42</v>
      </c>
      <c r="Q306" s="3">
        <f>J306*100%/F306</f>
        <v>0.89712806451612903</v>
      </c>
      <c r="R306" s="16">
        <f t="shared" si="13"/>
        <v>0.89712806451612903</v>
      </c>
    </row>
    <row r="307" spans="1:18" x14ac:dyDescent="0.25">
      <c r="A307" s="8" t="s">
        <v>600</v>
      </c>
      <c r="B307" s="9" t="s">
        <v>601</v>
      </c>
      <c r="C307" s="2" t="s">
        <v>42</v>
      </c>
      <c r="D307" s="2" t="s">
        <v>42</v>
      </c>
      <c r="E307" s="2" t="s">
        <v>42</v>
      </c>
      <c r="F307" s="2">
        <f t="shared" si="12"/>
        <v>0</v>
      </c>
      <c r="G307" s="2" t="s">
        <v>42</v>
      </c>
      <c r="H307" s="2" t="s">
        <v>42</v>
      </c>
      <c r="I307" s="2">
        <v>0</v>
      </c>
      <c r="J307" s="2">
        <f>I307+[1]ANTAI!J302</f>
        <v>0</v>
      </c>
      <c r="K307" s="2">
        <f t="shared" si="14"/>
        <v>0</v>
      </c>
      <c r="L307" s="2" t="s">
        <v>42</v>
      </c>
      <c r="M307" s="2" t="s">
        <v>42</v>
      </c>
      <c r="N307" s="2" t="s">
        <v>42</v>
      </c>
      <c r="O307" s="2" t="s">
        <v>42</v>
      </c>
      <c r="P307" s="2" t="s">
        <v>42</v>
      </c>
      <c r="Q307" s="3">
        <v>0</v>
      </c>
      <c r="R307" s="16">
        <f t="shared" si="13"/>
        <v>0</v>
      </c>
    </row>
    <row r="308" spans="1:18" x14ac:dyDescent="0.25">
      <c r="A308" s="8" t="s">
        <v>602</v>
      </c>
      <c r="B308" s="9" t="s">
        <v>603</v>
      </c>
      <c r="C308" s="2" t="s">
        <v>42</v>
      </c>
      <c r="D308" s="2" t="s">
        <v>42</v>
      </c>
      <c r="E308" s="2" t="s">
        <v>42</v>
      </c>
      <c r="F308" s="2">
        <f t="shared" si="12"/>
        <v>0</v>
      </c>
      <c r="G308" s="2" t="s">
        <v>42</v>
      </c>
      <c r="H308" s="2" t="s">
        <v>42</v>
      </c>
      <c r="I308" s="2">
        <v>0</v>
      </c>
      <c r="J308" s="2">
        <f>I308+[1]ANTAI!J303</f>
        <v>0</v>
      </c>
      <c r="K308" s="2">
        <f t="shared" si="14"/>
        <v>0</v>
      </c>
      <c r="L308" s="2" t="s">
        <v>42</v>
      </c>
      <c r="M308" s="2" t="s">
        <v>42</v>
      </c>
      <c r="N308" s="2" t="s">
        <v>42</v>
      </c>
      <c r="O308" s="2" t="s">
        <v>42</v>
      </c>
      <c r="P308" s="2" t="s">
        <v>42</v>
      </c>
      <c r="Q308" s="3">
        <v>0</v>
      </c>
      <c r="R308" s="16">
        <f t="shared" si="13"/>
        <v>0</v>
      </c>
    </row>
    <row r="309" spans="1:18" x14ac:dyDescent="0.25">
      <c r="A309" s="8" t="s">
        <v>604</v>
      </c>
      <c r="B309" s="9" t="s">
        <v>605</v>
      </c>
      <c r="C309" s="2" t="s">
        <v>42</v>
      </c>
      <c r="D309" s="2" t="s">
        <v>42</v>
      </c>
      <c r="E309" s="2" t="s">
        <v>42</v>
      </c>
      <c r="F309" s="2">
        <f t="shared" si="12"/>
        <v>0</v>
      </c>
      <c r="G309" s="2" t="s">
        <v>42</v>
      </c>
      <c r="H309" s="2" t="s">
        <v>42</v>
      </c>
      <c r="I309" s="2">
        <v>0</v>
      </c>
      <c r="J309" s="2">
        <f>I309+[1]ANTAI!J304</f>
        <v>0</v>
      </c>
      <c r="K309" s="2">
        <f t="shared" si="14"/>
        <v>0</v>
      </c>
      <c r="L309" s="2" t="s">
        <v>42</v>
      </c>
      <c r="M309" s="2" t="s">
        <v>42</v>
      </c>
      <c r="N309" s="2" t="s">
        <v>42</v>
      </c>
      <c r="O309" s="2" t="s">
        <v>42</v>
      </c>
      <c r="P309" s="2" t="s">
        <v>42</v>
      </c>
      <c r="Q309" s="3">
        <v>0</v>
      </c>
      <c r="R309" s="16">
        <f t="shared" si="13"/>
        <v>0</v>
      </c>
    </row>
    <row r="310" spans="1:18" x14ac:dyDescent="0.25">
      <c r="A310" s="8" t="s">
        <v>606</v>
      </c>
      <c r="B310" s="9" t="s">
        <v>607</v>
      </c>
      <c r="C310" s="2">
        <f>150+7000+500+900</f>
        <v>8550</v>
      </c>
      <c r="D310" s="2" t="s">
        <v>42</v>
      </c>
      <c r="E310" s="2" t="s">
        <v>42</v>
      </c>
      <c r="F310" s="2">
        <f t="shared" si="12"/>
        <v>8550</v>
      </c>
      <c r="G310" s="2" t="s">
        <v>42</v>
      </c>
      <c r="H310" s="2" t="s">
        <v>42</v>
      </c>
      <c r="I310" s="2">
        <v>0</v>
      </c>
      <c r="J310" s="2">
        <f>I310+[1]ANTAI!J305</f>
        <v>198.7</v>
      </c>
      <c r="K310" s="2">
        <f t="shared" si="14"/>
        <v>8351.2999999999993</v>
      </c>
      <c r="L310" s="2" t="s">
        <v>42</v>
      </c>
      <c r="M310" s="2" t="s">
        <v>42</v>
      </c>
      <c r="N310" s="2" t="s">
        <v>42</v>
      </c>
      <c r="O310" s="2" t="s">
        <v>42</v>
      </c>
      <c r="P310" s="2" t="s">
        <v>42</v>
      </c>
      <c r="Q310" s="3">
        <f>J310*100%/F310</f>
        <v>2.3239766081871345E-2</v>
      </c>
      <c r="R310" s="16">
        <f t="shared" si="13"/>
        <v>2.3239766081871345E-2</v>
      </c>
    </row>
    <row r="311" spans="1:18" x14ac:dyDescent="0.25">
      <c r="A311" s="8" t="s">
        <v>608</v>
      </c>
      <c r="B311" s="9" t="s">
        <v>609</v>
      </c>
      <c r="C311" s="2" t="s">
        <v>42</v>
      </c>
      <c r="D311" s="2" t="s">
        <v>42</v>
      </c>
      <c r="E311" s="2" t="s">
        <v>42</v>
      </c>
      <c r="F311" s="2">
        <f t="shared" si="12"/>
        <v>0</v>
      </c>
      <c r="G311" s="2" t="s">
        <v>42</v>
      </c>
      <c r="H311" s="2" t="s">
        <v>42</v>
      </c>
      <c r="I311" s="2">
        <v>0</v>
      </c>
      <c r="J311" s="2">
        <f>I311+[1]ANTAI!J306</f>
        <v>0</v>
      </c>
      <c r="K311" s="2">
        <f t="shared" si="14"/>
        <v>0</v>
      </c>
      <c r="L311" s="2" t="s">
        <v>42</v>
      </c>
      <c r="M311" s="2" t="s">
        <v>42</v>
      </c>
      <c r="N311" s="2" t="s">
        <v>42</v>
      </c>
      <c r="O311" s="2" t="s">
        <v>42</v>
      </c>
      <c r="P311" s="2" t="s">
        <v>42</v>
      </c>
      <c r="Q311" s="3">
        <v>0</v>
      </c>
      <c r="R311" s="16">
        <f t="shared" si="13"/>
        <v>0</v>
      </c>
    </row>
    <row r="312" spans="1:18" x14ac:dyDescent="0.25">
      <c r="A312" s="8" t="s">
        <v>610</v>
      </c>
      <c r="B312" s="9" t="s">
        <v>611</v>
      </c>
      <c r="C312" s="2" t="s">
        <v>42</v>
      </c>
      <c r="D312" s="2" t="s">
        <v>42</v>
      </c>
      <c r="E312" s="2" t="s">
        <v>42</v>
      </c>
      <c r="F312" s="2">
        <f t="shared" si="12"/>
        <v>0</v>
      </c>
      <c r="G312" s="2" t="s">
        <v>42</v>
      </c>
      <c r="H312" s="2" t="s">
        <v>42</v>
      </c>
      <c r="I312" s="2">
        <v>0</v>
      </c>
      <c r="J312" s="2">
        <f>I312+[1]ANTAI!J307</f>
        <v>0</v>
      </c>
      <c r="K312" s="2">
        <f t="shared" si="14"/>
        <v>0</v>
      </c>
      <c r="L312" s="2" t="s">
        <v>42</v>
      </c>
      <c r="M312" s="2" t="s">
        <v>42</v>
      </c>
      <c r="N312" s="2" t="s">
        <v>42</v>
      </c>
      <c r="O312" s="2" t="s">
        <v>42</v>
      </c>
      <c r="P312" s="2" t="s">
        <v>42</v>
      </c>
      <c r="Q312" s="3">
        <v>0</v>
      </c>
      <c r="R312" s="16">
        <f t="shared" si="13"/>
        <v>0</v>
      </c>
    </row>
    <row r="313" spans="1:18" x14ac:dyDescent="0.25">
      <c r="A313" s="8" t="s">
        <v>612</v>
      </c>
      <c r="B313" s="9" t="s">
        <v>613</v>
      </c>
      <c r="C313" s="2" t="s">
        <v>42</v>
      </c>
      <c r="D313" s="2" t="s">
        <v>42</v>
      </c>
      <c r="E313" s="2" t="s">
        <v>42</v>
      </c>
      <c r="F313" s="2">
        <f t="shared" si="12"/>
        <v>0</v>
      </c>
      <c r="G313" s="2" t="s">
        <v>42</v>
      </c>
      <c r="H313" s="2" t="s">
        <v>42</v>
      </c>
      <c r="I313" s="2">
        <v>0</v>
      </c>
      <c r="J313" s="2">
        <f>I313+[1]ANTAI!J308</f>
        <v>0</v>
      </c>
      <c r="K313" s="2">
        <f t="shared" si="14"/>
        <v>0</v>
      </c>
      <c r="L313" s="2" t="s">
        <v>42</v>
      </c>
      <c r="M313" s="2" t="s">
        <v>42</v>
      </c>
      <c r="N313" s="2" t="s">
        <v>42</v>
      </c>
      <c r="O313" s="2" t="s">
        <v>42</v>
      </c>
      <c r="P313" s="2" t="s">
        <v>42</v>
      </c>
      <c r="Q313" s="3">
        <v>0</v>
      </c>
      <c r="R313" s="16">
        <f t="shared" si="13"/>
        <v>0</v>
      </c>
    </row>
    <row r="314" spans="1:18" x14ac:dyDescent="0.25">
      <c r="A314" s="8" t="s">
        <v>17</v>
      </c>
      <c r="B314" s="9" t="s">
        <v>614</v>
      </c>
      <c r="C314" s="2">
        <f>500+800+350+250+300</f>
        <v>2200</v>
      </c>
      <c r="D314" s="2" t="s">
        <v>42</v>
      </c>
      <c r="E314" s="2">
        <v>251.15</v>
      </c>
      <c r="F314" s="2">
        <f t="shared" si="12"/>
        <v>1948.85</v>
      </c>
      <c r="G314" s="2" t="s">
        <v>42</v>
      </c>
      <c r="H314" s="2" t="s">
        <v>42</v>
      </c>
      <c r="I314" s="2">
        <v>0</v>
      </c>
      <c r="J314" s="2">
        <f>I314+[1]ANTAI!J309</f>
        <v>53.5</v>
      </c>
      <c r="K314" s="2">
        <f t="shared" si="14"/>
        <v>1895.35</v>
      </c>
      <c r="L314" s="2" t="s">
        <v>42</v>
      </c>
      <c r="M314" s="2" t="s">
        <v>42</v>
      </c>
      <c r="N314" s="2" t="s">
        <v>42</v>
      </c>
      <c r="O314" s="2" t="s">
        <v>42</v>
      </c>
      <c r="P314" s="2" t="s">
        <v>42</v>
      </c>
      <c r="Q314" s="3">
        <f>J314*100%/F314</f>
        <v>2.7452087128306438E-2</v>
      </c>
      <c r="R314" s="16">
        <f t="shared" si="13"/>
        <v>2.7452087128306438E-2</v>
      </c>
    </row>
    <row r="315" spans="1:18" x14ac:dyDescent="0.25">
      <c r="A315" s="8" t="s">
        <v>615</v>
      </c>
      <c r="B315" s="9" t="s">
        <v>616</v>
      </c>
      <c r="C315" s="2">
        <v>0</v>
      </c>
      <c r="D315" s="2" t="s">
        <v>42</v>
      </c>
      <c r="E315" s="2" t="s">
        <v>42</v>
      </c>
      <c r="F315" s="2">
        <f t="shared" si="12"/>
        <v>0</v>
      </c>
      <c r="G315" s="2" t="s">
        <v>42</v>
      </c>
      <c r="H315" s="2" t="s">
        <v>42</v>
      </c>
      <c r="I315" s="2">
        <v>0</v>
      </c>
      <c r="J315" s="2">
        <f>I315+[1]ANTAI!J310</f>
        <v>0</v>
      </c>
      <c r="K315" s="2">
        <f t="shared" si="14"/>
        <v>0</v>
      </c>
      <c r="L315" s="2" t="s">
        <v>42</v>
      </c>
      <c r="M315" s="2" t="s">
        <v>42</v>
      </c>
      <c r="N315" s="2" t="s">
        <v>42</v>
      </c>
      <c r="O315" s="2" t="s">
        <v>42</v>
      </c>
      <c r="P315" s="2" t="s">
        <v>42</v>
      </c>
      <c r="Q315" s="3">
        <v>0</v>
      </c>
      <c r="R315" s="16">
        <f t="shared" si="13"/>
        <v>0</v>
      </c>
    </row>
    <row r="316" spans="1:18" x14ac:dyDescent="0.25">
      <c r="A316" s="8" t="s">
        <v>617</v>
      </c>
      <c r="B316" s="9" t="s">
        <v>618</v>
      </c>
      <c r="C316" s="2" t="s">
        <v>42</v>
      </c>
      <c r="D316" s="2" t="s">
        <v>42</v>
      </c>
      <c r="E316" s="2" t="s">
        <v>42</v>
      </c>
      <c r="F316" s="2">
        <f t="shared" si="12"/>
        <v>0</v>
      </c>
      <c r="G316" s="2" t="s">
        <v>42</v>
      </c>
      <c r="H316" s="2" t="s">
        <v>42</v>
      </c>
      <c r="I316" s="2">
        <v>0</v>
      </c>
      <c r="J316" s="2">
        <f>I316+[1]ANTAI!J311</f>
        <v>0</v>
      </c>
      <c r="K316" s="2">
        <f t="shared" si="14"/>
        <v>0</v>
      </c>
      <c r="L316" s="2" t="s">
        <v>42</v>
      </c>
      <c r="M316" s="2" t="s">
        <v>42</v>
      </c>
      <c r="N316" s="2" t="s">
        <v>42</v>
      </c>
      <c r="O316" s="2" t="s">
        <v>42</v>
      </c>
      <c r="P316" s="2" t="s">
        <v>42</v>
      </c>
      <c r="Q316" s="3">
        <v>0</v>
      </c>
      <c r="R316" s="16">
        <f t="shared" si="13"/>
        <v>0</v>
      </c>
    </row>
    <row r="317" spans="1:18" x14ac:dyDescent="0.25">
      <c r="A317" s="8" t="s">
        <v>619</v>
      </c>
      <c r="B317" s="9" t="s">
        <v>620</v>
      </c>
      <c r="C317" s="2" t="s">
        <v>42</v>
      </c>
      <c r="D317" s="2" t="s">
        <v>42</v>
      </c>
      <c r="E317" s="2" t="s">
        <v>42</v>
      </c>
      <c r="F317" s="2">
        <f t="shared" si="12"/>
        <v>0</v>
      </c>
      <c r="G317" s="2" t="s">
        <v>42</v>
      </c>
      <c r="H317" s="2" t="s">
        <v>42</v>
      </c>
      <c r="I317" s="2">
        <v>0</v>
      </c>
      <c r="J317" s="2">
        <f>I317+[1]ANTAI!J312</f>
        <v>0</v>
      </c>
      <c r="K317" s="2">
        <f t="shared" si="14"/>
        <v>0</v>
      </c>
      <c r="L317" s="2" t="s">
        <v>42</v>
      </c>
      <c r="M317" s="2" t="s">
        <v>42</v>
      </c>
      <c r="N317" s="2" t="s">
        <v>42</v>
      </c>
      <c r="O317" s="2" t="s">
        <v>42</v>
      </c>
      <c r="P317" s="2" t="s">
        <v>42</v>
      </c>
      <c r="Q317" s="3">
        <v>0</v>
      </c>
      <c r="R317" s="16">
        <f t="shared" si="13"/>
        <v>0</v>
      </c>
    </row>
    <row r="318" spans="1:18" x14ac:dyDescent="0.25">
      <c r="A318" s="8" t="s">
        <v>621</v>
      </c>
      <c r="B318" s="9" t="s">
        <v>622</v>
      </c>
      <c r="C318" s="2" t="s">
        <v>42</v>
      </c>
      <c r="D318" s="2" t="s">
        <v>42</v>
      </c>
      <c r="E318" s="2" t="s">
        <v>42</v>
      </c>
      <c r="F318" s="2">
        <f t="shared" si="12"/>
        <v>0</v>
      </c>
      <c r="G318" s="2" t="s">
        <v>42</v>
      </c>
      <c r="H318" s="2" t="s">
        <v>42</v>
      </c>
      <c r="I318" s="2">
        <v>0</v>
      </c>
      <c r="J318" s="2">
        <f>I318+[1]ANTAI!J313</f>
        <v>0</v>
      </c>
      <c r="K318" s="2">
        <f t="shared" si="14"/>
        <v>0</v>
      </c>
      <c r="L318" s="2" t="s">
        <v>42</v>
      </c>
      <c r="M318" s="2" t="s">
        <v>42</v>
      </c>
      <c r="N318" s="2" t="s">
        <v>42</v>
      </c>
      <c r="O318" s="2" t="s">
        <v>42</v>
      </c>
      <c r="P318" s="2" t="s">
        <v>42</v>
      </c>
      <c r="Q318" s="3">
        <v>0</v>
      </c>
      <c r="R318" s="16">
        <f t="shared" si="13"/>
        <v>0</v>
      </c>
    </row>
    <row r="319" spans="1:18" x14ac:dyDescent="0.25">
      <c r="A319" s="8" t="s">
        <v>623</v>
      </c>
      <c r="B319" s="9" t="s">
        <v>624</v>
      </c>
      <c r="C319" s="2">
        <f>1000+600</f>
        <v>1600</v>
      </c>
      <c r="D319" s="2" t="s">
        <v>42</v>
      </c>
      <c r="E319" s="2" t="s">
        <v>42</v>
      </c>
      <c r="F319" s="2">
        <f t="shared" si="12"/>
        <v>1600</v>
      </c>
      <c r="G319" s="2" t="s">
        <v>42</v>
      </c>
      <c r="H319" s="2" t="s">
        <v>42</v>
      </c>
      <c r="I319" s="2">
        <v>0</v>
      </c>
      <c r="J319" s="2">
        <f>I319+[1]ANTAI!J314</f>
        <v>0</v>
      </c>
      <c r="K319" s="2">
        <f t="shared" si="14"/>
        <v>1600</v>
      </c>
      <c r="L319" s="2" t="s">
        <v>42</v>
      </c>
      <c r="M319" s="2" t="s">
        <v>42</v>
      </c>
      <c r="N319" s="2" t="s">
        <v>42</v>
      </c>
      <c r="O319" s="2" t="s">
        <v>42</v>
      </c>
      <c r="P319" s="2" t="s">
        <v>42</v>
      </c>
      <c r="Q319" s="3">
        <f>J319*100%/F319</f>
        <v>0</v>
      </c>
      <c r="R319" s="16">
        <f t="shared" si="13"/>
        <v>0</v>
      </c>
    </row>
    <row r="320" spans="1:18" x14ac:dyDescent="0.25">
      <c r="A320" s="8" t="s">
        <v>625</v>
      </c>
      <c r="B320" s="9" t="s">
        <v>626</v>
      </c>
      <c r="C320" s="2" t="s">
        <v>42</v>
      </c>
      <c r="D320" s="2" t="s">
        <v>42</v>
      </c>
      <c r="E320" s="2" t="s">
        <v>42</v>
      </c>
      <c r="F320" s="2">
        <f t="shared" si="12"/>
        <v>0</v>
      </c>
      <c r="G320" s="2" t="s">
        <v>42</v>
      </c>
      <c r="H320" s="2" t="s">
        <v>42</v>
      </c>
      <c r="I320" s="2">
        <v>0</v>
      </c>
      <c r="J320" s="2">
        <f>I320+[1]ANTAI!J315</f>
        <v>0</v>
      </c>
      <c r="K320" s="2">
        <f t="shared" si="14"/>
        <v>0</v>
      </c>
      <c r="L320" s="2" t="s">
        <v>42</v>
      </c>
      <c r="M320" s="2" t="s">
        <v>42</v>
      </c>
      <c r="N320" s="2" t="s">
        <v>42</v>
      </c>
      <c r="O320" s="2" t="s">
        <v>42</v>
      </c>
      <c r="P320" s="2" t="s">
        <v>42</v>
      </c>
      <c r="Q320" s="3">
        <v>0</v>
      </c>
      <c r="R320" s="16">
        <f t="shared" si="13"/>
        <v>0</v>
      </c>
    </row>
    <row r="321" spans="1:18" x14ac:dyDescent="0.25">
      <c r="A321" s="8" t="s">
        <v>627</v>
      </c>
      <c r="B321" s="9" t="s">
        <v>628</v>
      </c>
      <c r="C321" s="2" t="s">
        <v>42</v>
      </c>
      <c r="D321" s="2" t="s">
        <v>42</v>
      </c>
      <c r="E321" s="2" t="s">
        <v>42</v>
      </c>
      <c r="F321" s="2">
        <f t="shared" si="12"/>
        <v>0</v>
      </c>
      <c r="G321" s="2" t="s">
        <v>42</v>
      </c>
      <c r="H321" s="2" t="s">
        <v>42</v>
      </c>
      <c r="I321" s="2">
        <v>0</v>
      </c>
      <c r="J321" s="2">
        <f>I321+[1]ANTAI!J316</f>
        <v>0</v>
      </c>
      <c r="K321" s="2">
        <f t="shared" si="14"/>
        <v>0</v>
      </c>
      <c r="L321" s="2" t="s">
        <v>42</v>
      </c>
      <c r="M321" s="2" t="s">
        <v>42</v>
      </c>
      <c r="N321" s="2" t="s">
        <v>42</v>
      </c>
      <c r="O321" s="2" t="s">
        <v>42</v>
      </c>
      <c r="P321" s="2" t="s">
        <v>42</v>
      </c>
      <c r="Q321" s="3">
        <v>0</v>
      </c>
      <c r="R321" s="16">
        <f t="shared" si="13"/>
        <v>0</v>
      </c>
    </row>
    <row r="322" spans="1:18" x14ac:dyDescent="0.25">
      <c r="A322" s="8" t="s">
        <v>629</v>
      </c>
      <c r="B322" s="9" t="s">
        <v>630</v>
      </c>
      <c r="C322" s="2" t="s">
        <v>42</v>
      </c>
      <c r="D322" s="2" t="s">
        <v>42</v>
      </c>
      <c r="E322" s="2" t="s">
        <v>42</v>
      </c>
      <c r="F322" s="2">
        <f t="shared" si="12"/>
        <v>0</v>
      </c>
      <c r="G322" s="2" t="s">
        <v>42</v>
      </c>
      <c r="H322" s="2" t="s">
        <v>42</v>
      </c>
      <c r="I322" s="2">
        <v>0</v>
      </c>
      <c r="J322" s="2">
        <f>I322+[1]ANTAI!J317</f>
        <v>0</v>
      </c>
      <c r="K322" s="2">
        <f t="shared" si="14"/>
        <v>0</v>
      </c>
      <c r="L322" s="2" t="s">
        <v>42</v>
      </c>
      <c r="M322" s="2" t="s">
        <v>42</v>
      </c>
      <c r="N322" s="2" t="s">
        <v>42</v>
      </c>
      <c r="O322" s="2" t="s">
        <v>42</v>
      </c>
      <c r="P322" s="2" t="s">
        <v>42</v>
      </c>
      <c r="Q322" s="3">
        <v>0</v>
      </c>
      <c r="R322" s="16">
        <f t="shared" si="13"/>
        <v>0</v>
      </c>
    </row>
    <row r="323" spans="1:18" x14ac:dyDescent="0.25">
      <c r="A323" s="8" t="s">
        <v>631</v>
      </c>
      <c r="B323" s="9" t="s">
        <v>632</v>
      </c>
      <c r="C323" s="2" t="s">
        <v>42</v>
      </c>
      <c r="D323" s="2" t="s">
        <v>42</v>
      </c>
      <c r="E323" s="2" t="s">
        <v>42</v>
      </c>
      <c r="F323" s="2">
        <f t="shared" si="12"/>
        <v>0</v>
      </c>
      <c r="G323" s="2" t="s">
        <v>42</v>
      </c>
      <c r="H323" s="2" t="s">
        <v>42</v>
      </c>
      <c r="I323" s="2">
        <v>0</v>
      </c>
      <c r="J323" s="2">
        <f>I323+[1]ANTAI!J318</f>
        <v>0</v>
      </c>
      <c r="K323" s="2">
        <f t="shared" si="14"/>
        <v>0</v>
      </c>
      <c r="L323" s="2" t="s">
        <v>42</v>
      </c>
      <c r="M323" s="2" t="s">
        <v>42</v>
      </c>
      <c r="N323" s="2" t="s">
        <v>42</v>
      </c>
      <c r="O323" s="2" t="s">
        <v>42</v>
      </c>
      <c r="P323" s="2" t="s">
        <v>42</v>
      </c>
      <c r="Q323" s="3">
        <v>0</v>
      </c>
      <c r="R323" s="16">
        <f t="shared" si="13"/>
        <v>0</v>
      </c>
    </row>
    <row r="324" spans="1:18" x14ac:dyDescent="0.25">
      <c r="A324" s="8" t="s">
        <v>633</v>
      </c>
      <c r="B324" s="9" t="s">
        <v>634</v>
      </c>
      <c r="C324" s="2">
        <v>500</v>
      </c>
      <c r="D324" s="2" t="s">
        <v>42</v>
      </c>
      <c r="E324" s="2" t="s">
        <v>42</v>
      </c>
      <c r="F324" s="2">
        <f t="shared" si="12"/>
        <v>500</v>
      </c>
      <c r="G324" s="2" t="s">
        <v>42</v>
      </c>
      <c r="H324" s="2" t="s">
        <v>42</v>
      </c>
      <c r="I324" s="2">
        <v>0</v>
      </c>
      <c r="J324" s="2">
        <f>I324+[1]ANTAI!J319</f>
        <v>0</v>
      </c>
      <c r="K324" s="2">
        <f t="shared" si="14"/>
        <v>500</v>
      </c>
      <c r="L324" s="2" t="s">
        <v>42</v>
      </c>
      <c r="M324" s="2" t="s">
        <v>42</v>
      </c>
      <c r="N324" s="2" t="s">
        <v>42</v>
      </c>
      <c r="O324" s="2" t="s">
        <v>42</v>
      </c>
      <c r="P324" s="2" t="s">
        <v>42</v>
      </c>
      <c r="Q324" s="3">
        <f>J324*100%/F324</f>
        <v>0</v>
      </c>
      <c r="R324" s="16">
        <f t="shared" si="13"/>
        <v>0</v>
      </c>
    </row>
    <row r="325" spans="1:18" x14ac:dyDescent="0.25">
      <c r="A325" s="8" t="s">
        <v>635</v>
      </c>
      <c r="B325" s="9" t="s">
        <v>636</v>
      </c>
      <c r="C325" s="2" t="s">
        <v>42</v>
      </c>
      <c r="D325" s="2" t="s">
        <v>42</v>
      </c>
      <c r="E325" s="2" t="s">
        <v>42</v>
      </c>
      <c r="F325" s="2">
        <f t="shared" si="12"/>
        <v>0</v>
      </c>
      <c r="G325" s="2" t="s">
        <v>42</v>
      </c>
      <c r="H325" s="2" t="s">
        <v>42</v>
      </c>
      <c r="I325" s="2">
        <v>0</v>
      </c>
      <c r="J325" s="2">
        <f>I325+[1]ANTAI!J320</f>
        <v>0</v>
      </c>
      <c r="K325" s="2">
        <f t="shared" si="14"/>
        <v>0</v>
      </c>
      <c r="L325" s="2" t="s">
        <v>42</v>
      </c>
      <c r="M325" s="2" t="s">
        <v>42</v>
      </c>
      <c r="N325" s="2" t="s">
        <v>42</v>
      </c>
      <c r="O325" s="2" t="s">
        <v>42</v>
      </c>
      <c r="P325" s="2" t="s">
        <v>42</v>
      </c>
      <c r="Q325" s="3">
        <v>0</v>
      </c>
      <c r="R325" s="16">
        <f t="shared" si="13"/>
        <v>0</v>
      </c>
    </row>
    <row r="326" spans="1:18" x14ac:dyDescent="0.25">
      <c r="A326" s="8" t="s">
        <v>637</v>
      </c>
      <c r="B326" s="9" t="s">
        <v>21</v>
      </c>
      <c r="C326" s="2">
        <v>10000</v>
      </c>
      <c r="D326" s="2" t="s">
        <v>42</v>
      </c>
      <c r="E326" s="2" t="s">
        <v>42</v>
      </c>
      <c r="F326" s="2">
        <f t="shared" si="12"/>
        <v>10000</v>
      </c>
      <c r="G326" s="2" t="s">
        <v>42</v>
      </c>
      <c r="H326" s="2" t="s">
        <v>42</v>
      </c>
      <c r="I326" s="2">
        <v>0</v>
      </c>
      <c r="J326" s="2">
        <f>I326+[1]ANTAI!J321</f>
        <v>7717.5</v>
      </c>
      <c r="K326" s="2">
        <f t="shared" si="14"/>
        <v>2282.5</v>
      </c>
      <c r="L326" s="2" t="s">
        <v>42</v>
      </c>
      <c r="M326" s="2" t="s">
        <v>42</v>
      </c>
      <c r="N326" s="2" t="s">
        <v>42</v>
      </c>
      <c r="O326" s="2" t="s">
        <v>42</v>
      </c>
      <c r="P326" s="2" t="s">
        <v>42</v>
      </c>
      <c r="Q326" s="3">
        <f>J326*100%/F326</f>
        <v>0.77175000000000005</v>
      </c>
      <c r="R326" s="16">
        <f t="shared" si="13"/>
        <v>0.77175000000000005</v>
      </c>
    </row>
    <row r="327" spans="1:18" x14ac:dyDescent="0.25">
      <c r="A327" s="8" t="s">
        <v>638</v>
      </c>
      <c r="B327" s="9" t="s">
        <v>639</v>
      </c>
      <c r="C327" s="2" t="s">
        <v>42</v>
      </c>
      <c r="D327" s="2" t="s">
        <v>42</v>
      </c>
      <c r="E327" s="2" t="s">
        <v>42</v>
      </c>
      <c r="F327" s="2">
        <f t="shared" si="12"/>
        <v>0</v>
      </c>
      <c r="G327" s="2" t="s">
        <v>42</v>
      </c>
      <c r="H327" s="2" t="s">
        <v>42</v>
      </c>
      <c r="I327" s="2">
        <v>0</v>
      </c>
      <c r="J327" s="2">
        <f>I327+[1]ANTAI!J322</f>
        <v>0</v>
      </c>
      <c r="K327" s="2">
        <f t="shared" si="14"/>
        <v>0</v>
      </c>
      <c r="L327" s="2" t="s">
        <v>42</v>
      </c>
      <c r="M327" s="2" t="s">
        <v>42</v>
      </c>
      <c r="N327" s="2" t="s">
        <v>42</v>
      </c>
      <c r="O327" s="2" t="s">
        <v>42</v>
      </c>
      <c r="P327" s="2" t="s">
        <v>42</v>
      </c>
      <c r="Q327" s="3">
        <v>0</v>
      </c>
      <c r="R327" s="16">
        <f t="shared" si="13"/>
        <v>0</v>
      </c>
    </row>
    <row r="328" spans="1:18" x14ac:dyDescent="0.25">
      <c r="A328" s="8" t="s">
        <v>640</v>
      </c>
      <c r="B328" s="9" t="s">
        <v>641</v>
      </c>
      <c r="C328" s="2" t="s">
        <v>42</v>
      </c>
      <c r="D328" s="2" t="s">
        <v>42</v>
      </c>
      <c r="E328" s="2" t="s">
        <v>42</v>
      </c>
      <c r="F328" s="2">
        <f t="shared" ref="F328:F391" si="15">+C328+D328-E328</f>
        <v>0</v>
      </c>
      <c r="G328" s="2" t="s">
        <v>42</v>
      </c>
      <c r="H328" s="2" t="s">
        <v>42</v>
      </c>
      <c r="I328" s="2">
        <v>0</v>
      </c>
      <c r="J328" s="2">
        <f>I328+[1]ANTAI!J323</f>
        <v>0</v>
      </c>
      <c r="K328" s="2">
        <f t="shared" si="14"/>
        <v>0</v>
      </c>
      <c r="L328" s="2" t="s">
        <v>42</v>
      </c>
      <c r="M328" s="2" t="s">
        <v>42</v>
      </c>
      <c r="N328" s="2" t="s">
        <v>42</v>
      </c>
      <c r="O328" s="2" t="s">
        <v>42</v>
      </c>
      <c r="P328" s="2" t="s">
        <v>42</v>
      </c>
      <c r="Q328" s="3">
        <v>0</v>
      </c>
      <c r="R328" s="16">
        <f t="shared" ref="R328:R391" si="16">+Q328</f>
        <v>0</v>
      </c>
    </row>
    <row r="329" spans="1:18" x14ac:dyDescent="0.25">
      <c r="A329" s="8" t="s">
        <v>642</v>
      </c>
      <c r="B329" s="9" t="s">
        <v>643</v>
      </c>
      <c r="C329" s="2" t="s">
        <v>42</v>
      </c>
      <c r="D329" s="2" t="s">
        <v>42</v>
      </c>
      <c r="E329" s="2" t="s">
        <v>42</v>
      </c>
      <c r="F329" s="2">
        <f t="shared" si="15"/>
        <v>0</v>
      </c>
      <c r="G329" s="2" t="s">
        <v>42</v>
      </c>
      <c r="H329" s="2" t="s">
        <v>42</v>
      </c>
      <c r="I329" s="2">
        <v>0</v>
      </c>
      <c r="J329" s="2">
        <f>I329+[1]ANTAI!J324</f>
        <v>0</v>
      </c>
      <c r="K329" s="2">
        <f t="shared" ref="K329:K392" si="17">F329-J329</f>
        <v>0</v>
      </c>
      <c r="L329" s="2" t="s">
        <v>42</v>
      </c>
      <c r="M329" s="2" t="s">
        <v>42</v>
      </c>
      <c r="N329" s="2" t="s">
        <v>42</v>
      </c>
      <c r="O329" s="2" t="s">
        <v>42</v>
      </c>
      <c r="P329" s="2" t="s">
        <v>42</v>
      </c>
      <c r="Q329" s="3">
        <v>0</v>
      </c>
      <c r="R329" s="16">
        <f t="shared" si="16"/>
        <v>0</v>
      </c>
    </row>
    <row r="330" spans="1:18" x14ac:dyDescent="0.25">
      <c r="A330" s="8" t="s">
        <v>644</v>
      </c>
      <c r="B330" s="9" t="s">
        <v>645</v>
      </c>
      <c r="C330" s="2" t="s">
        <v>42</v>
      </c>
      <c r="D330" s="2" t="s">
        <v>42</v>
      </c>
      <c r="E330" s="2" t="s">
        <v>42</v>
      </c>
      <c r="F330" s="2">
        <f t="shared" si="15"/>
        <v>0</v>
      </c>
      <c r="G330" s="2" t="s">
        <v>42</v>
      </c>
      <c r="H330" s="2" t="s">
        <v>42</v>
      </c>
      <c r="I330" s="2">
        <v>0</v>
      </c>
      <c r="J330" s="2">
        <f>I330+[1]ANTAI!J325</f>
        <v>0</v>
      </c>
      <c r="K330" s="2">
        <f t="shared" si="17"/>
        <v>0</v>
      </c>
      <c r="L330" s="2" t="s">
        <v>42</v>
      </c>
      <c r="M330" s="2" t="s">
        <v>42</v>
      </c>
      <c r="N330" s="2" t="s">
        <v>42</v>
      </c>
      <c r="O330" s="2" t="s">
        <v>42</v>
      </c>
      <c r="P330" s="2" t="s">
        <v>42</v>
      </c>
      <c r="Q330" s="3">
        <v>0</v>
      </c>
      <c r="R330" s="16">
        <f t="shared" si="16"/>
        <v>0</v>
      </c>
    </row>
    <row r="331" spans="1:18" x14ac:dyDescent="0.25">
      <c r="A331" s="8" t="s">
        <v>646</v>
      </c>
      <c r="B331" s="9" t="s">
        <v>647</v>
      </c>
      <c r="C331" s="2">
        <v>335700</v>
      </c>
      <c r="D331" s="2" t="s">
        <v>42</v>
      </c>
      <c r="E331" s="2" t="s">
        <v>42</v>
      </c>
      <c r="F331" s="2">
        <f t="shared" si="15"/>
        <v>335700</v>
      </c>
      <c r="G331" s="2" t="s">
        <v>42</v>
      </c>
      <c r="H331" s="2" t="s">
        <v>42</v>
      </c>
      <c r="I331" s="2">
        <v>4614.28</v>
      </c>
      <c r="J331" s="2">
        <f>I331+[1]ANTAI!J326</f>
        <v>211114.08</v>
      </c>
      <c r="K331" s="2">
        <f t="shared" si="17"/>
        <v>124585.92000000001</v>
      </c>
      <c r="L331" s="2" t="s">
        <v>42</v>
      </c>
      <c r="M331" s="2" t="s">
        <v>42</v>
      </c>
      <c r="N331" s="2" t="s">
        <v>42</v>
      </c>
      <c r="O331" s="2" t="s">
        <v>42</v>
      </c>
      <c r="P331" s="2" t="s">
        <v>42</v>
      </c>
      <c r="Q331" s="3">
        <f>J331*100%/F331</f>
        <v>0.62887721179624656</v>
      </c>
      <c r="R331" s="16">
        <f t="shared" si="16"/>
        <v>0.62887721179624656</v>
      </c>
    </row>
    <row r="332" spans="1:18" x14ac:dyDescent="0.25">
      <c r="A332" s="8" t="s">
        <v>648</v>
      </c>
      <c r="B332" s="9" t="s">
        <v>649</v>
      </c>
      <c r="C332" s="2" t="s">
        <v>42</v>
      </c>
      <c r="D332" s="2" t="s">
        <v>42</v>
      </c>
      <c r="E332" s="2" t="s">
        <v>42</v>
      </c>
      <c r="F332" s="2">
        <f t="shared" si="15"/>
        <v>0</v>
      </c>
      <c r="G332" s="2" t="s">
        <v>42</v>
      </c>
      <c r="H332" s="2" t="s">
        <v>42</v>
      </c>
      <c r="I332" s="2">
        <v>0</v>
      </c>
      <c r="J332" s="2">
        <f>I332+[1]ANTAI!J327</f>
        <v>0</v>
      </c>
      <c r="K332" s="2">
        <f t="shared" si="17"/>
        <v>0</v>
      </c>
      <c r="L332" s="2" t="s">
        <v>42</v>
      </c>
      <c r="M332" s="2" t="s">
        <v>42</v>
      </c>
      <c r="N332" s="2" t="s">
        <v>42</v>
      </c>
      <c r="O332" s="2" t="s">
        <v>42</v>
      </c>
      <c r="P332" s="2" t="s">
        <v>42</v>
      </c>
      <c r="Q332" s="3">
        <v>0</v>
      </c>
      <c r="R332" s="16">
        <f t="shared" si="16"/>
        <v>0</v>
      </c>
    </row>
    <row r="333" spans="1:18" x14ac:dyDescent="0.25">
      <c r="A333" s="8" t="s">
        <v>650</v>
      </c>
      <c r="B333" s="9" t="s">
        <v>651</v>
      </c>
      <c r="C333" s="2" t="s">
        <v>42</v>
      </c>
      <c r="D333" s="2" t="s">
        <v>42</v>
      </c>
      <c r="E333" s="2" t="s">
        <v>42</v>
      </c>
      <c r="F333" s="2">
        <f t="shared" si="15"/>
        <v>0</v>
      </c>
      <c r="G333" s="2" t="s">
        <v>42</v>
      </c>
      <c r="H333" s="2" t="s">
        <v>42</v>
      </c>
      <c r="I333" s="2">
        <v>0</v>
      </c>
      <c r="J333" s="2">
        <f>I333+[1]ANTAI!J328</f>
        <v>0</v>
      </c>
      <c r="K333" s="2">
        <f t="shared" si="17"/>
        <v>0</v>
      </c>
      <c r="L333" s="2" t="s">
        <v>42</v>
      </c>
      <c r="M333" s="2" t="s">
        <v>42</v>
      </c>
      <c r="N333" s="2" t="s">
        <v>42</v>
      </c>
      <c r="O333" s="2" t="s">
        <v>42</v>
      </c>
      <c r="P333" s="2" t="s">
        <v>42</v>
      </c>
      <c r="Q333" s="3">
        <v>0</v>
      </c>
      <c r="R333" s="16">
        <f t="shared" si="16"/>
        <v>0</v>
      </c>
    </row>
    <row r="334" spans="1:18" x14ac:dyDescent="0.25">
      <c r="A334" s="8" t="s">
        <v>652</v>
      </c>
      <c r="B334" s="9" t="s">
        <v>607</v>
      </c>
      <c r="C334" s="2" t="s">
        <v>42</v>
      </c>
      <c r="D334" s="2" t="s">
        <v>42</v>
      </c>
      <c r="E334" s="2" t="s">
        <v>42</v>
      </c>
      <c r="F334" s="2">
        <f t="shared" si="15"/>
        <v>0</v>
      </c>
      <c r="G334" s="2" t="s">
        <v>42</v>
      </c>
      <c r="H334" s="2" t="s">
        <v>42</v>
      </c>
      <c r="I334" s="2">
        <v>0</v>
      </c>
      <c r="J334" s="2">
        <f>I334+[1]ANTAI!J329</f>
        <v>0</v>
      </c>
      <c r="K334" s="2">
        <f t="shared" si="17"/>
        <v>0</v>
      </c>
      <c r="L334" s="2" t="s">
        <v>42</v>
      </c>
      <c r="M334" s="2" t="s">
        <v>42</v>
      </c>
      <c r="N334" s="2" t="s">
        <v>42</v>
      </c>
      <c r="O334" s="2" t="s">
        <v>42</v>
      </c>
      <c r="P334" s="2" t="s">
        <v>42</v>
      </c>
      <c r="Q334" s="3">
        <v>0</v>
      </c>
      <c r="R334" s="16">
        <f t="shared" si="16"/>
        <v>0</v>
      </c>
    </row>
    <row r="335" spans="1:18" x14ac:dyDescent="0.25">
      <c r="A335" s="8" t="s">
        <v>653</v>
      </c>
      <c r="B335" s="9" t="s">
        <v>654</v>
      </c>
      <c r="C335" s="2" t="s">
        <v>42</v>
      </c>
      <c r="D335" s="2" t="s">
        <v>42</v>
      </c>
      <c r="E335" s="2" t="s">
        <v>42</v>
      </c>
      <c r="F335" s="2">
        <f t="shared" si="15"/>
        <v>0</v>
      </c>
      <c r="G335" s="2" t="s">
        <v>42</v>
      </c>
      <c r="H335" s="2" t="s">
        <v>42</v>
      </c>
      <c r="I335" s="2">
        <v>0</v>
      </c>
      <c r="J335" s="2">
        <f>I335+[1]ANTAI!J330</f>
        <v>0</v>
      </c>
      <c r="K335" s="2">
        <f t="shared" si="17"/>
        <v>0</v>
      </c>
      <c r="L335" s="2" t="s">
        <v>42</v>
      </c>
      <c r="M335" s="2" t="s">
        <v>42</v>
      </c>
      <c r="N335" s="2" t="s">
        <v>42</v>
      </c>
      <c r="O335" s="2" t="s">
        <v>42</v>
      </c>
      <c r="P335" s="2" t="s">
        <v>42</v>
      </c>
      <c r="Q335" s="3">
        <v>0</v>
      </c>
      <c r="R335" s="16">
        <f t="shared" si="16"/>
        <v>0</v>
      </c>
    </row>
    <row r="336" spans="1:18" x14ac:dyDescent="0.25">
      <c r="A336" s="8" t="s">
        <v>655</v>
      </c>
      <c r="B336" s="9" t="s">
        <v>656</v>
      </c>
      <c r="C336" s="2" t="s">
        <v>42</v>
      </c>
      <c r="D336" s="2" t="s">
        <v>42</v>
      </c>
      <c r="E336" s="2" t="s">
        <v>42</v>
      </c>
      <c r="F336" s="2">
        <f t="shared" si="15"/>
        <v>0</v>
      </c>
      <c r="G336" s="2" t="s">
        <v>42</v>
      </c>
      <c r="H336" s="2" t="s">
        <v>42</v>
      </c>
      <c r="I336" s="2">
        <v>0</v>
      </c>
      <c r="J336" s="2">
        <f>I336+[1]ANTAI!J331</f>
        <v>0</v>
      </c>
      <c r="K336" s="2">
        <f t="shared" si="17"/>
        <v>0</v>
      </c>
      <c r="L336" s="2" t="s">
        <v>42</v>
      </c>
      <c r="M336" s="2" t="s">
        <v>42</v>
      </c>
      <c r="N336" s="2" t="s">
        <v>42</v>
      </c>
      <c r="O336" s="2" t="s">
        <v>42</v>
      </c>
      <c r="P336" s="2" t="s">
        <v>42</v>
      </c>
      <c r="Q336" s="3">
        <v>0</v>
      </c>
      <c r="R336" s="16">
        <f t="shared" si="16"/>
        <v>0</v>
      </c>
    </row>
    <row r="337" spans="1:18" x14ac:dyDescent="0.25">
      <c r="A337" s="8" t="s">
        <v>657</v>
      </c>
      <c r="B337" s="9" t="s">
        <v>658</v>
      </c>
      <c r="C337" s="2" t="s">
        <v>42</v>
      </c>
      <c r="D337" s="2" t="s">
        <v>42</v>
      </c>
      <c r="E337" s="2" t="s">
        <v>42</v>
      </c>
      <c r="F337" s="2">
        <f t="shared" si="15"/>
        <v>0</v>
      </c>
      <c r="G337" s="2" t="s">
        <v>42</v>
      </c>
      <c r="H337" s="2" t="s">
        <v>42</v>
      </c>
      <c r="I337" s="2">
        <v>0</v>
      </c>
      <c r="J337" s="2">
        <f>I337+[1]ANTAI!J332</f>
        <v>0</v>
      </c>
      <c r="K337" s="2">
        <f t="shared" si="17"/>
        <v>0</v>
      </c>
      <c r="L337" s="2" t="s">
        <v>42</v>
      </c>
      <c r="M337" s="2" t="s">
        <v>42</v>
      </c>
      <c r="N337" s="2" t="s">
        <v>42</v>
      </c>
      <c r="O337" s="2" t="s">
        <v>42</v>
      </c>
      <c r="P337" s="2" t="s">
        <v>42</v>
      </c>
      <c r="Q337" s="3">
        <v>0</v>
      </c>
      <c r="R337" s="16">
        <f t="shared" si="16"/>
        <v>0</v>
      </c>
    </row>
    <row r="338" spans="1:18" x14ac:dyDescent="0.25">
      <c r="A338" s="8" t="s">
        <v>659</v>
      </c>
      <c r="B338" s="9" t="s">
        <v>660</v>
      </c>
      <c r="C338" s="2" t="s">
        <v>42</v>
      </c>
      <c r="D338" s="2" t="s">
        <v>42</v>
      </c>
      <c r="E338" s="2" t="s">
        <v>42</v>
      </c>
      <c r="F338" s="2">
        <f t="shared" si="15"/>
        <v>0</v>
      </c>
      <c r="G338" s="2" t="s">
        <v>42</v>
      </c>
      <c r="H338" s="2" t="s">
        <v>42</v>
      </c>
      <c r="I338" s="2">
        <v>0</v>
      </c>
      <c r="J338" s="2">
        <f>I338+[1]ANTAI!J333</f>
        <v>0</v>
      </c>
      <c r="K338" s="2">
        <f t="shared" si="17"/>
        <v>0</v>
      </c>
      <c r="L338" s="2" t="s">
        <v>42</v>
      </c>
      <c r="M338" s="2" t="s">
        <v>42</v>
      </c>
      <c r="N338" s="2" t="s">
        <v>42</v>
      </c>
      <c r="O338" s="2" t="s">
        <v>42</v>
      </c>
      <c r="P338" s="2" t="s">
        <v>42</v>
      </c>
      <c r="Q338" s="3">
        <v>0</v>
      </c>
      <c r="R338" s="16">
        <f t="shared" si="16"/>
        <v>0</v>
      </c>
    </row>
    <row r="339" spans="1:18" x14ac:dyDescent="0.25">
      <c r="A339" s="8" t="s">
        <v>661</v>
      </c>
      <c r="B339" s="9" t="s">
        <v>662</v>
      </c>
      <c r="C339" s="2" t="s">
        <v>42</v>
      </c>
      <c r="D339" s="2" t="s">
        <v>42</v>
      </c>
      <c r="E339" s="2" t="s">
        <v>42</v>
      </c>
      <c r="F339" s="2">
        <f t="shared" si="15"/>
        <v>0</v>
      </c>
      <c r="G339" s="2" t="s">
        <v>42</v>
      </c>
      <c r="H339" s="2" t="s">
        <v>42</v>
      </c>
      <c r="I339" s="2">
        <v>0</v>
      </c>
      <c r="J339" s="2">
        <f>I339+[1]ANTAI!J334</f>
        <v>0</v>
      </c>
      <c r="K339" s="2">
        <f t="shared" si="17"/>
        <v>0</v>
      </c>
      <c r="L339" s="2" t="s">
        <v>42</v>
      </c>
      <c r="M339" s="2" t="s">
        <v>42</v>
      </c>
      <c r="N339" s="2" t="s">
        <v>42</v>
      </c>
      <c r="O339" s="2" t="s">
        <v>42</v>
      </c>
      <c r="P339" s="2" t="s">
        <v>42</v>
      </c>
      <c r="Q339" s="3">
        <v>0</v>
      </c>
      <c r="R339" s="16">
        <f t="shared" si="16"/>
        <v>0</v>
      </c>
    </row>
    <row r="340" spans="1:18" x14ac:dyDescent="0.25">
      <c r="A340" s="8" t="s">
        <v>663</v>
      </c>
      <c r="B340" s="9" t="s">
        <v>664</v>
      </c>
      <c r="C340" s="2" t="s">
        <v>42</v>
      </c>
      <c r="D340" s="2" t="s">
        <v>42</v>
      </c>
      <c r="E340" s="2" t="s">
        <v>42</v>
      </c>
      <c r="F340" s="2">
        <f t="shared" si="15"/>
        <v>0</v>
      </c>
      <c r="G340" s="2" t="s">
        <v>42</v>
      </c>
      <c r="H340" s="2" t="s">
        <v>42</v>
      </c>
      <c r="I340" s="2">
        <v>0</v>
      </c>
      <c r="J340" s="2">
        <f>I340+[1]ANTAI!J335</f>
        <v>0</v>
      </c>
      <c r="K340" s="2">
        <f t="shared" si="17"/>
        <v>0</v>
      </c>
      <c r="L340" s="2" t="s">
        <v>42</v>
      </c>
      <c r="M340" s="2" t="s">
        <v>42</v>
      </c>
      <c r="N340" s="2" t="s">
        <v>42</v>
      </c>
      <c r="O340" s="2" t="s">
        <v>42</v>
      </c>
      <c r="P340" s="2" t="s">
        <v>42</v>
      </c>
      <c r="Q340" s="3">
        <v>0</v>
      </c>
      <c r="R340" s="16">
        <f t="shared" si="16"/>
        <v>0</v>
      </c>
    </row>
    <row r="341" spans="1:18" x14ac:dyDescent="0.25">
      <c r="A341" s="8" t="s">
        <v>665</v>
      </c>
      <c r="B341" s="9" t="s">
        <v>666</v>
      </c>
      <c r="C341" s="2" t="s">
        <v>42</v>
      </c>
      <c r="D341" s="2" t="s">
        <v>42</v>
      </c>
      <c r="E341" s="2" t="s">
        <v>42</v>
      </c>
      <c r="F341" s="2">
        <f t="shared" si="15"/>
        <v>0</v>
      </c>
      <c r="G341" s="2" t="s">
        <v>42</v>
      </c>
      <c r="H341" s="2" t="s">
        <v>42</v>
      </c>
      <c r="I341" s="2">
        <v>0</v>
      </c>
      <c r="J341" s="2">
        <f>I341+[1]ANTAI!J336</f>
        <v>0</v>
      </c>
      <c r="K341" s="2">
        <f t="shared" si="17"/>
        <v>0</v>
      </c>
      <c r="L341" s="2" t="s">
        <v>42</v>
      </c>
      <c r="M341" s="2" t="s">
        <v>42</v>
      </c>
      <c r="N341" s="2" t="s">
        <v>42</v>
      </c>
      <c r="O341" s="2" t="s">
        <v>42</v>
      </c>
      <c r="P341" s="2" t="s">
        <v>42</v>
      </c>
      <c r="Q341" s="3">
        <v>0</v>
      </c>
      <c r="R341" s="16">
        <f t="shared" si="16"/>
        <v>0</v>
      </c>
    </row>
    <row r="342" spans="1:18" x14ac:dyDescent="0.25">
      <c r="A342" s="8" t="s">
        <v>667</v>
      </c>
      <c r="B342" s="9" t="s">
        <v>668</v>
      </c>
      <c r="C342" s="2" t="s">
        <v>42</v>
      </c>
      <c r="D342" s="2" t="s">
        <v>42</v>
      </c>
      <c r="E342" s="2" t="s">
        <v>42</v>
      </c>
      <c r="F342" s="2">
        <f t="shared" si="15"/>
        <v>0</v>
      </c>
      <c r="G342" s="2" t="s">
        <v>42</v>
      </c>
      <c r="H342" s="2" t="s">
        <v>42</v>
      </c>
      <c r="I342" s="2">
        <v>0</v>
      </c>
      <c r="J342" s="2">
        <f>I342+[1]ANTAI!J337</f>
        <v>0</v>
      </c>
      <c r="K342" s="2">
        <f t="shared" si="17"/>
        <v>0</v>
      </c>
      <c r="L342" s="2" t="s">
        <v>42</v>
      </c>
      <c r="M342" s="2" t="s">
        <v>42</v>
      </c>
      <c r="N342" s="2" t="s">
        <v>42</v>
      </c>
      <c r="O342" s="2" t="s">
        <v>42</v>
      </c>
      <c r="P342" s="2" t="s">
        <v>42</v>
      </c>
      <c r="Q342" s="3">
        <v>0</v>
      </c>
      <c r="R342" s="16">
        <f t="shared" si="16"/>
        <v>0</v>
      </c>
    </row>
    <row r="343" spans="1:18" x14ac:dyDescent="0.25">
      <c r="A343" s="8" t="s">
        <v>669</v>
      </c>
      <c r="B343" s="9" t="s">
        <v>670</v>
      </c>
      <c r="C343" s="2" t="s">
        <v>42</v>
      </c>
      <c r="D343" s="2" t="s">
        <v>42</v>
      </c>
      <c r="E343" s="2" t="s">
        <v>42</v>
      </c>
      <c r="F343" s="2">
        <f t="shared" si="15"/>
        <v>0</v>
      </c>
      <c r="G343" s="2" t="s">
        <v>42</v>
      </c>
      <c r="H343" s="2" t="s">
        <v>42</v>
      </c>
      <c r="I343" s="2">
        <v>0</v>
      </c>
      <c r="J343" s="2">
        <f>I343+[1]ANTAI!J338</f>
        <v>0</v>
      </c>
      <c r="K343" s="2">
        <f t="shared" si="17"/>
        <v>0</v>
      </c>
      <c r="L343" s="2" t="s">
        <v>42</v>
      </c>
      <c r="M343" s="2" t="s">
        <v>42</v>
      </c>
      <c r="N343" s="2" t="s">
        <v>42</v>
      </c>
      <c r="O343" s="2" t="s">
        <v>42</v>
      </c>
      <c r="P343" s="2" t="s">
        <v>42</v>
      </c>
      <c r="Q343" s="3">
        <v>0</v>
      </c>
      <c r="R343" s="16">
        <f t="shared" si="16"/>
        <v>0</v>
      </c>
    </row>
    <row r="344" spans="1:18" x14ac:dyDescent="0.25">
      <c r="A344" s="8" t="s">
        <v>671</v>
      </c>
      <c r="B344" s="9" t="s">
        <v>672</v>
      </c>
      <c r="C344" s="2" t="s">
        <v>42</v>
      </c>
      <c r="D344" s="2" t="s">
        <v>42</v>
      </c>
      <c r="E344" s="2" t="s">
        <v>42</v>
      </c>
      <c r="F344" s="2">
        <f t="shared" si="15"/>
        <v>0</v>
      </c>
      <c r="G344" s="2" t="s">
        <v>42</v>
      </c>
      <c r="H344" s="2" t="s">
        <v>42</v>
      </c>
      <c r="I344" s="2">
        <v>0</v>
      </c>
      <c r="J344" s="2">
        <f>I344+[1]ANTAI!J339</f>
        <v>0</v>
      </c>
      <c r="K344" s="2">
        <f t="shared" si="17"/>
        <v>0</v>
      </c>
      <c r="L344" s="2" t="s">
        <v>42</v>
      </c>
      <c r="M344" s="2" t="s">
        <v>42</v>
      </c>
      <c r="N344" s="2" t="s">
        <v>42</v>
      </c>
      <c r="O344" s="2" t="s">
        <v>42</v>
      </c>
      <c r="P344" s="2" t="s">
        <v>42</v>
      </c>
      <c r="Q344" s="3">
        <v>0</v>
      </c>
      <c r="R344" s="16">
        <f t="shared" si="16"/>
        <v>0</v>
      </c>
    </row>
    <row r="345" spans="1:18" ht="24.75" x14ac:dyDescent="0.25">
      <c r="A345" s="8" t="s">
        <v>673</v>
      </c>
      <c r="B345" s="10" t="s">
        <v>674</v>
      </c>
      <c r="C345" s="2" t="s">
        <v>42</v>
      </c>
      <c r="D345" s="2" t="s">
        <v>42</v>
      </c>
      <c r="E345" s="2" t="s">
        <v>42</v>
      </c>
      <c r="F345" s="2">
        <f t="shared" si="15"/>
        <v>0</v>
      </c>
      <c r="G345" s="2" t="s">
        <v>42</v>
      </c>
      <c r="H345" s="2" t="s">
        <v>42</v>
      </c>
      <c r="I345" s="2">
        <v>0</v>
      </c>
      <c r="J345" s="2">
        <f>I345+[1]ANTAI!J340</f>
        <v>0</v>
      </c>
      <c r="K345" s="2">
        <f t="shared" si="17"/>
        <v>0</v>
      </c>
      <c r="L345" s="2" t="s">
        <v>42</v>
      </c>
      <c r="M345" s="2" t="s">
        <v>42</v>
      </c>
      <c r="N345" s="2" t="s">
        <v>42</v>
      </c>
      <c r="O345" s="2" t="s">
        <v>42</v>
      </c>
      <c r="P345" s="2" t="s">
        <v>42</v>
      </c>
      <c r="Q345" s="3">
        <v>0</v>
      </c>
      <c r="R345" s="16">
        <f t="shared" si="16"/>
        <v>0</v>
      </c>
    </row>
    <row r="346" spans="1:18" x14ac:dyDescent="0.25">
      <c r="A346" s="8" t="s">
        <v>675</v>
      </c>
      <c r="B346" s="9" t="s">
        <v>676</v>
      </c>
      <c r="C346" s="2" t="s">
        <v>42</v>
      </c>
      <c r="D346" s="2" t="s">
        <v>42</v>
      </c>
      <c r="E346" s="2" t="s">
        <v>42</v>
      </c>
      <c r="F346" s="2">
        <f t="shared" si="15"/>
        <v>0</v>
      </c>
      <c r="G346" s="2" t="s">
        <v>42</v>
      </c>
      <c r="H346" s="2" t="s">
        <v>42</v>
      </c>
      <c r="I346" s="2">
        <v>0</v>
      </c>
      <c r="J346" s="2">
        <f>I346+[1]ANTAI!J341</f>
        <v>0</v>
      </c>
      <c r="K346" s="2">
        <f t="shared" si="17"/>
        <v>0</v>
      </c>
      <c r="L346" s="2" t="s">
        <v>42</v>
      </c>
      <c r="M346" s="2" t="s">
        <v>42</v>
      </c>
      <c r="N346" s="2" t="s">
        <v>42</v>
      </c>
      <c r="O346" s="2" t="s">
        <v>42</v>
      </c>
      <c r="P346" s="2" t="s">
        <v>42</v>
      </c>
      <c r="Q346" s="3">
        <v>0</v>
      </c>
      <c r="R346" s="16">
        <f t="shared" si="16"/>
        <v>0</v>
      </c>
    </row>
    <row r="347" spans="1:18" x14ac:dyDescent="0.25">
      <c r="A347" s="8" t="s">
        <v>677</v>
      </c>
      <c r="B347" s="9" t="s">
        <v>678</v>
      </c>
      <c r="C347" s="2" t="s">
        <v>42</v>
      </c>
      <c r="D347" s="2" t="s">
        <v>42</v>
      </c>
      <c r="E347" s="2" t="s">
        <v>42</v>
      </c>
      <c r="F347" s="2">
        <f t="shared" si="15"/>
        <v>0</v>
      </c>
      <c r="G347" s="2" t="s">
        <v>42</v>
      </c>
      <c r="H347" s="2" t="s">
        <v>42</v>
      </c>
      <c r="I347" s="2">
        <v>0</v>
      </c>
      <c r="J347" s="2">
        <f>I347+[1]ANTAI!J342</f>
        <v>0</v>
      </c>
      <c r="K347" s="2">
        <f t="shared" si="17"/>
        <v>0</v>
      </c>
      <c r="L347" s="2" t="s">
        <v>42</v>
      </c>
      <c r="M347" s="2" t="s">
        <v>42</v>
      </c>
      <c r="N347" s="2" t="s">
        <v>42</v>
      </c>
      <c r="O347" s="2" t="s">
        <v>42</v>
      </c>
      <c r="P347" s="2" t="s">
        <v>42</v>
      </c>
      <c r="Q347" s="3">
        <v>0</v>
      </c>
      <c r="R347" s="16">
        <f t="shared" si="16"/>
        <v>0</v>
      </c>
    </row>
    <row r="348" spans="1:18" x14ac:dyDescent="0.25">
      <c r="A348" s="8" t="s">
        <v>679</v>
      </c>
      <c r="B348" s="9" t="s">
        <v>680</v>
      </c>
      <c r="C348" s="2" t="s">
        <v>42</v>
      </c>
      <c r="D348" s="2" t="s">
        <v>42</v>
      </c>
      <c r="E348" s="2" t="s">
        <v>42</v>
      </c>
      <c r="F348" s="2">
        <f t="shared" si="15"/>
        <v>0</v>
      </c>
      <c r="G348" s="2" t="s">
        <v>42</v>
      </c>
      <c r="H348" s="2" t="s">
        <v>42</v>
      </c>
      <c r="I348" s="2">
        <v>0</v>
      </c>
      <c r="J348" s="2">
        <f>I348+[1]ANTAI!J343</f>
        <v>0</v>
      </c>
      <c r="K348" s="2">
        <f t="shared" si="17"/>
        <v>0</v>
      </c>
      <c r="L348" s="2" t="s">
        <v>42</v>
      </c>
      <c r="M348" s="2" t="s">
        <v>42</v>
      </c>
      <c r="N348" s="2" t="s">
        <v>42</v>
      </c>
      <c r="O348" s="2" t="s">
        <v>42</v>
      </c>
      <c r="P348" s="2" t="s">
        <v>42</v>
      </c>
      <c r="Q348" s="3">
        <v>0</v>
      </c>
      <c r="R348" s="16">
        <f t="shared" si="16"/>
        <v>0</v>
      </c>
    </row>
    <row r="349" spans="1:18" x14ac:dyDescent="0.25">
      <c r="A349" s="8" t="s">
        <v>681</v>
      </c>
      <c r="B349" s="9" t="s">
        <v>682</v>
      </c>
      <c r="C349" s="2" t="s">
        <v>42</v>
      </c>
      <c r="D349" s="2" t="s">
        <v>42</v>
      </c>
      <c r="E349" s="2" t="s">
        <v>42</v>
      </c>
      <c r="F349" s="2">
        <f t="shared" si="15"/>
        <v>0</v>
      </c>
      <c r="G349" s="2" t="s">
        <v>42</v>
      </c>
      <c r="H349" s="2" t="s">
        <v>42</v>
      </c>
      <c r="I349" s="2">
        <v>0</v>
      </c>
      <c r="J349" s="2">
        <f>I349+[1]ANTAI!J344</f>
        <v>0</v>
      </c>
      <c r="K349" s="2">
        <f t="shared" si="17"/>
        <v>0</v>
      </c>
      <c r="L349" s="2" t="s">
        <v>42</v>
      </c>
      <c r="M349" s="2" t="s">
        <v>42</v>
      </c>
      <c r="N349" s="2" t="s">
        <v>42</v>
      </c>
      <c r="O349" s="2" t="s">
        <v>42</v>
      </c>
      <c r="P349" s="2" t="s">
        <v>42</v>
      </c>
      <c r="Q349" s="3">
        <v>0</v>
      </c>
      <c r="R349" s="16">
        <f t="shared" si="16"/>
        <v>0</v>
      </c>
    </row>
    <row r="350" spans="1:18" x14ac:dyDescent="0.25">
      <c r="A350" s="8" t="s">
        <v>683</v>
      </c>
      <c r="B350" s="9" t="s">
        <v>684</v>
      </c>
      <c r="C350" s="2" t="s">
        <v>42</v>
      </c>
      <c r="D350" s="2" t="s">
        <v>42</v>
      </c>
      <c r="E350" s="2" t="s">
        <v>42</v>
      </c>
      <c r="F350" s="2">
        <f t="shared" si="15"/>
        <v>0</v>
      </c>
      <c r="G350" s="2" t="s">
        <v>42</v>
      </c>
      <c r="H350" s="2" t="s">
        <v>42</v>
      </c>
      <c r="I350" s="2">
        <v>0</v>
      </c>
      <c r="J350" s="2">
        <f>I350+[1]ANTAI!J345</f>
        <v>0</v>
      </c>
      <c r="K350" s="2">
        <f t="shared" si="17"/>
        <v>0</v>
      </c>
      <c r="L350" s="2" t="s">
        <v>42</v>
      </c>
      <c r="M350" s="2" t="s">
        <v>42</v>
      </c>
      <c r="N350" s="2" t="s">
        <v>42</v>
      </c>
      <c r="O350" s="2" t="s">
        <v>42</v>
      </c>
      <c r="P350" s="2" t="s">
        <v>42</v>
      </c>
      <c r="Q350" s="3">
        <v>0</v>
      </c>
      <c r="R350" s="16">
        <f t="shared" si="16"/>
        <v>0</v>
      </c>
    </row>
    <row r="351" spans="1:18" x14ac:dyDescent="0.25">
      <c r="A351" s="8" t="s">
        <v>685</v>
      </c>
      <c r="B351" s="9" t="s">
        <v>686</v>
      </c>
      <c r="C351" s="2" t="s">
        <v>42</v>
      </c>
      <c r="D351" s="2" t="s">
        <v>42</v>
      </c>
      <c r="E351" s="2" t="s">
        <v>42</v>
      </c>
      <c r="F351" s="2">
        <f t="shared" si="15"/>
        <v>0</v>
      </c>
      <c r="G351" s="2" t="s">
        <v>42</v>
      </c>
      <c r="H351" s="2" t="s">
        <v>42</v>
      </c>
      <c r="I351" s="2">
        <v>0</v>
      </c>
      <c r="J351" s="2">
        <f>I351+[1]ANTAI!J346</f>
        <v>0</v>
      </c>
      <c r="K351" s="2">
        <f t="shared" si="17"/>
        <v>0</v>
      </c>
      <c r="L351" s="2" t="s">
        <v>42</v>
      </c>
      <c r="M351" s="2" t="s">
        <v>42</v>
      </c>
      <c r="N351" s="2" t="s">
        <v>42</v>
      </c>
      <c r="O351" s="2" t="s">
        <v>42</v>
      </c>
      <c r="P351" s="2" t="s">
        <v>42</v>
      </c>
      <c r="Q351" s="3">
        <v>0</v>
      </c>
      <c r="R351" s="16">
        <f t="shared" si="16"/>
        <v>0</v>
      </c>
    </row>
    <row r="352" spans="1:18" x14ac:dyDescent="0.25">
      <c r="A352" s="8" t="s">
        <v>687</v>
      </c>
      <c r="B352" s="9" t="s">
        <v>688</v>
      </c>
      <c r="C352" s="2" t="s">
        <v>42</v>
      </c>
      <c r="D352" s="2" t="s">
        <v>42</v>
      </c>
      <c r="E352" s="2" t="s">
        <v>42</v>
      </c>
      <c r="F352" s="2">
        <f t="shared" si="15"/>
        <v>0</v>
      </c>
      <c r="G352" s="2" t="s">
        <v>42</v>
      </c>
      <c r="H352" s="2" t="s">
        <v>42</v>
      </c>
      <c r="I352" s="2">
        <v>0</v>
      </c>
      <c r="J352" s="2">
        <f>I352+[1]ANTAI!J347</f>
        <v>0</v>
      </c>
      <c r="K352" s="2">
        <f t="shared" si="17"/>
        <v>0</v>
      </c>
      <c r="L352" s="2" t="s">
        <v>42</v>
      </c>
      <c r="M352" s="2" t="s">
        <v>42</v>
      </c>
      <c r="N352" s="2" t="s">
        <v>42</v>
      </c>
      <c r="O352" s="2" t="s">
        <v>42</v>
      </c>
      <c r="P352" s="2" t="s">
        <v>42</v>
      </c>
      <c r="Q352" s="3">
        <v>0</v>
      </c>
      <c r="R352" s="16">
        <f t="shared" si="16"/>
        <v>0</v>
      </c>
    </row>
    <row r="353" spans="1:18" x14ac:dyDescent="0.25">
      <c r="A353" s="8" t="s">
        <v>689</v>
      </c>
      <c r="B353" s="9" t="s">
        <v>690</v>
      </c>
      <c r="C353" s="2" t="s">
        <v>42</v>
      </c>
      <c r="D353" s="2" t="s">
        <v>42</v>
      </c>
      <c r="E353" s="2" t="s">
        <v>42</v>
      </c>
      <c r="F353" s="2">
        <f t="shared" si="15"/>
        <v>0</v>
      </c>
      <c r="G353" s="2" t="s">
        <v>42</v>
      </c>
      <c r="H353" s="2" t="s">
        <v>42</v>
      </c>
      <c r="I353" s="2">
        <v>0</v>
      </c>
      <c r="J353" s="2">
        <f>I353+[1]ANTAI!J348</f>
        <v>0</v>
      </c>
      <c r="K353" s="2">
        <f t="shared" si="17"/>
        <v>0</v>
      </c>
      <c r="L353" s="2" t="s">
        <v>42</v>
      </c>
      <c r="M353" s="2" t="s">
        <v>42</v>
      </c>
      <c r="N353" s="2" t="s">
        <v>42</v>
      </c>
      <c r="O353" s="2" t="s">
        <v>42</v>
      </c>
      <c r="P353" s="2" t="s">
        <v>42</v>
      </c>
      <c r="Q353" s="3">
        <v>0</v>
      </c>
      <c r="R353" s="16">
        <f t="shared" si="16"/>
        <v>0</v>
      </c>
    </row>
    <row r="354" spans="1:18" x14ac:dyDescent="0.25">
      <c r="A354" s="8" t="s">
        <v>691</v>
      </c>
      <c r="B354" s="9" t="s">
        <v>692</v>
      </c>
      <c r="C354" s="2" t="s">
        <v>42</v>
      </c>
      <c r="D354" s="2" t="s">
        <v>42</v>
      </c>
      <c r="E354" s="2" t="s">
        <v>42</v>
      </c>
      <c r="F354" s="2">
        <f t="shared" si="15"/>
        <v>0</v>
      </c>
      <c r="G354" s="2" t="s">
        <v>42</v>
      </c>
      <c r="H354" s="2" t="s">
        <v>42</v>
      </c>
      <c r="I354" s="2">
        <v>0</v>
      </c>
      <c r="J354" s="2">
        <f>I354+[1]ANTAI!J349</f>
        <v>0</v>
      </c>
      <c r="K354" s="2">
        <f t="shared" si="17"/>
        <v>0</v>
      </c>
      <c r="L354" s="2" t="s">
        <v>42</v>
      </c>
      <c r="M354" s="2" t="s">
        <v>42</v>
      </c>
      <c r="N354" s="2" t="s">
        <v>42</v>
      </c>
      <c r="O354" s="2" t="s">
        <v>42</v>
      </c>
      <c r="P354" s="2" t="s">
        <v>42</v>
      </c>
      <c r="Q354" s="3">
        <v>0</v>
      </c>
      <c r="R354" s="16">
        <f t="shared" si="16"/>
        <v>0</v>
      </c>
    </row>
    <row r="355" spans="1:18" x14ac:dyDescent="0.25">
      <c r="A355" s="8" t="s">
        <v>693</v>
      </c>
      <c r="B355" s="9" t="s">
        <v>694</v>
      </c>
      <c r="C355" s="2" t="s">
        <v>42</v>
      </c>
      <c r="D355" s="2" t="s">
        <v>42</v>
      </c>
      <c r="E355" s="2" t="s">
        <v>42</v>
      </c>
      <c r="F355" s="2">
        <f t="shared" si="15"/>
        <v>0</v>
      </c>
      <c r="G355" s="2" t="s">
        <v>42</v>
      </c>
      <c r="H355" s="2" t="s">
        <v>42</v>
      </c>
      <c r="I355" s="2">
        <v>0</v>
      </c>
      <c r="J355" s="2">
        <f>I355+[1]ANTAI!J350</f>
        <v>0</v>
      </c>
      <c r="K355" s="2">
        <f t="shared" si="17"/>
        <v>0</v>
      </c>
      <c r="L355" s="2" t="s">
        <v>42</v>
      </c>
      <c r="M355" s="2" t="s">
        <v>42</v>
      </c>
      <c r="N355" s="2" t="s">
        <v>42</v>
      </c>
      <c r="O355" s="2" t="s">
        <v>42</v>
      </c>
      <c r="P355" s="2" t="s">
        <v>42</v>
      </c>
      <c r="Q355" s="3">
        <v>0</v>
      </c>
      <c r="R355" s="16">
        <f t="shared" si="16"/>
        <v>0</v>
      </c>
    </row>
    <row r="356" spans="1:18" x14ac:dyDescent="0.25">
      <c r="A356" s="8" t="s">
        <v>695</v>
      </c>
      <c r="B356" s="9" t="s">
        <v>696</v>
      </c>
      <c r="C356" s="2" t="s">
        <v>42</v>
      </c>
      <c r="D356" s="2" t="s">
        <v>42</v>
      </c>
      <c r="E356" s="2" t="s">
        <v>42</v>
      </c>
      <c r="F356" s="2">
        <f t="shared" si="15"/>
        <v>0</v>
      </c>
      <c r="G356" s="2" t="s">
        <v>42</v>
      </c>
      <c r="H356" s="2" t="s">
        <v>42</v>
      </c>
      <c r="I356" s="2">
        <v>0</v>
      </c>
      <c r="J356" s="2">
        <f>I356+[1]ANTAI!J351</f>
        <v>0</v>
      </c>
      <c r="K356" s="2">
        <f t="shared" si="17"/>
        <v>0</v>
      </c>
      <c r="L356" s="2" t="s">
        <v>42</v>
      </c>
      <c r="M356" s="2" t="s">
        <v>42</v>
      </c>
      <c r="N356" s="2" t="s">
        <v>42</v>
      </c>
      <c r="O356" s="2" t="s">
        <v>42</v>
      </c>
      <c r="P356" s="2" t="s">
        <v>42</v>
      </c>
      <c r="Q356" s="3">
        <v>0</v>
      </c>
      <c r="R356" s="16">
        <f t="shared" si="16"/>
        <v>0</v>
      </c>
    </row>
    <row r="357" spans="1:18" x14ac:dyDescent="0.25">
      <c r="A357" s="8" t="s">
        <v>697</v>
      </c>
      <c r="B357" s="9" t="s">
        <v>680</v>
      </c>
      <c r="C357" s="2" t="s">
        <v>42</v>
      </c>
      <c r="D357" s="2" t="s">
        <v>42</v>
      </c>
      <c r="E357" s="2" t="s">
        <v>42</v>
      </c>
      <c r="F357" s="2">
        <f t="shared" si="15"/>
        <v>0</v>
      </c>
      <c r="G357" s="2" t="s">
        <v>42</v>
      </c>
      <c r="H357" s="2" t="s">
        <v>42</v>
      </c>
      <c r="I357" s="2">
        <v>0</v>
      </c>
      <c r="J357" s="2">
        <f>I357+[1]ANTAI!J352</f>
        <v>0</v>
      </c>
      <c r="K357" s="2">
        <f t="shared" si="17"/>
        <v>0</v>
      </c>
      <c r="L357" s="2" t="s">
        <v>42</v>
      </c>
      <c r="M357" s="2" t="s">
        <v>42</v>
      </c>
      <c r="N357" s="2" t="s">
        <v>42</v>
      </c>
      <c r="O357" s="2" t="s">
        <v>42</v>
      </c>
      <c r="P357" s="2" t="s">
        <v>42</v>
      </c>
      <c r="Q357" s="3">
        <v>0</v>
      </c>
      <c r="R357" s="16">
        <f t="shared" si="16"/>
        <v>0</v>
      </c>
    </row>
    <row r="358" spans="1:18" x14ac:dyDescent="0.25">
      <c r="A358" s="8" t="s">
        <v>698</v>
      </c>
      <c r="B358" s="9" t="s">
        <v>699</v>
      </c>
      <c r="C358" s="2" t="s">
        <v>42</v>
      </c>
      <c r="D358" s="2" t="s">
        <v>42</v>
      </c>
      <c r="E358" s="2" t="s">
        <v>42</v>
      </c>
      <c r="F358" s="2">
        <f t="shared" si="15"/>
        <v>0</v>
      </c>
      <c r="G358" s="2" t="s">
        <v>42</v>
      </c>
      <c r="H358" s="2" t="s">
        <v>42</v>
      </c>
      <c r="I358" s="2">
        <v>0</v>
      </c>
      <c r="J358" s="2">
        <f>I358+[1]ANTAI!J353</f>
        <v>0</v>
      </c>
      <c r="K358" s="2">
        <f t="shared" si="17"/>
        <v>0</v>
      </c>
      <c r="L358" s="2" t="s">
        <v>42</v>
      </c>
      <c r="M358" s="2" t="s">
        <v>42</v>
      </c>
      <c r="N358" s="2" t="s">
        <v>42</v>
      </c>
      <c r="O358" s="2" t="s">
        <v>42</v>
      </c>
      <c r="P358" s="2" t="s">
        <v>42</v>
      </c>
      <c r="Q358" s="3">
        <v>0</v>
      </c>
      <c r="R358" s="16">
        <f t="shared" si="16"/>
        <v>0</v>
      </c>
    </row>
    <row r="359" spans="1:18" x14ac:dyDescent="0.25">
      <c r="A359" s="8" t="s">
        <v>700</v>
      </c>
      <c r="B359" s="9" t="s">
        <v>701</v>
      </c>
      <c r="C359" s="2" t="s">
        <v>42</v>
      </c>
      <c r="D359" s="2" t="s">
        <v>42</v>
      </c>
      <c r="E359" s="2" t="s">
        <v>42</v>
      </c>
      <c r="F359" s="2">
        <f t="shared" si="15"/>
        <v>0</v>
      </c>
      <c r="G359" s="2" t="s">
        <v>42</v>
      </c>
      <c r="H359" s="2" t="s">
        <v>42</v>
      </c>
      <c r="I359" s="2">
        <v>0</v>
      </c>
      <c r="J359" s="2">
        <f>I359+[1]ANTAI!J354</f>
        <v>0</v>
      </c>
      <c r="K359" s="2">
        <f t="shared" si="17"/>
        <v>0</v>
      </c>
      <c r="L359" s="2" t="s">
        <v>42</v>
      </c>
      <c r="M359" s="2" t="s">
        <v>42</v>
      </c>
      <c r="N359" s="2" t="s">
        <v>42</v>
      </c>
      <c r="O359" s="2" t="s">
        <v>42</v>
      </c>
      <c r="P359" s="2" t="s">
        <v>42</v>
      </c>
      <c r="Q359" s="3">
        <v>0</v>
      </c>
      <c r="R359" s="16">
        <f t="shared" si="16"/>
        <v>0</v>
      </c>
    </row>
    <row r="360" spans="1:18" x14ac:dyDescent="0.25">
      <c r="A360" s="8" t="s">
        <v>702</v>
      </c>
      <c r="B360" s="9" t="s">
        <v>703</v>
      </c>
      <c r="C360" s="2" t="s">
        <v>42</v>
      </c>
      <c r="D360" s="2" t="s">
        <v>42</v>
      </c>
      <c r="E360" s="2" t="s">
        <v>42</v>
      </c>
      <c r="F360" s="2">
        <f t="shared" si="15"/>
        <v>0</v>
      </c>
      <c r="G360" s="2" t="s">
        <v>42</v>
      </c>
      <c r="H360" s="2" t="s">
        <v>42</v>
      </c>
      <c r="I360" s="2">
        <v>0</v>
      </c>
      <c r="J360" s="2">
        <f>I360+[1]ANTAI!J355</f>
        <v>0</v>
      </c>
      <c r="K360" s="2">
        <f t="shared" si="17"/>
        <v>0</v>
      </c>
      <c r="L360" s="2" t="s">
        <v>42</v>
      </c>
      <c r="M360" s="2" t="s">
        <v>42</v>
      </c>
      <c r="N360" s="2" t="s">
        <v>42</v>
      </c>
      <c r="O360" s="2" t="s">
        <v>42</v>
      </c>
      <c r="P360" s="2" t="s">
        <v>42</v>
      </c>
      <c r="Q360" s="3">
        <v>0</v>
      </c>
      <c r="R360" s="16">
        <f t="shared" si="16"/>
        <v>0</v>
      </c>
    </row>
    <row r="361" spans="1:18" x14ac:dyDescent="0.25">
      <c r="A361" s="8" t="s">
        <v>704</v>
      </c>
      <c r="B361" s="9" t="s">
        <v>705</v>
      </c>
      <c r="C361" s="2" t="s">
        <v>42</v>
      </c>
      <c r="D361" s="2" t="s">
        <v>42</v>
      </c>
      <c r="E361" s="2" t="s">
        <v>42</v>
      </c>
      <c r="F361" s="2">
        <f t="shared" si="15"/>
        <v>0</v>
      </c>
      <c r="G361" s="2" t="s">
        <v>42</v>
      </c>
      <c r="H361" s="2" t="s">
        <v>42</v>
      </c>
      <c r="I361" s="2">
        <v>0</v>
      </c>
      <c r="J361" s="2">
        <f>I361+[1]ANTAI!J356</f>
        <v>0</v>
      </c>
      <c r="K361" s="2">
        <f t="shared" si="17"/>
        <v>0</v>
      </c>
      <c r="L361" s="2" t="s">
        <v>42</v>
      </c>
      <c r="M361" s="2" t="s">
        <v>42</v>
      </c>
      <c r="N361" s="2" t="s">
        <v>42</v>
      </c>
      <c r="O361" s="2" t="s">
        <v>42</v>
      </c>
      <c r="P361" s="2" t="s">
        <v>42</v>
      </c>
      <c r="Q361" s="3">
        <v>0</v>
      </c>
      <c r="R361" s="16">
        <f t="shared" si="16"/>
        <v>0</v>
      </c>
    </row>
    <row r="362" spans="1:18" x14ac:dyDescent="0.25">
      <c r="A362" s="8" t="s">
        <v>706</v>
      </c>
      <c r="B362" s="9" t="s">
        <v>707</v>
      </c>
      <c r="C362" s="2" t="s">
        <v>42</v>
      </c>
      <c r="D362" s="2" t="s">
        <v>42</v>
      </c>
      <c r="E362" s="2" t="s">
        <v>42</v>
      </c>
      <c r="F362" s="2">
        <f t="shared" si="15"/>
        <v>0</v>
      </c>
      <c r="G362" s="2" t="s">
        <v>42</v>
      </c>
      <c r="H362" s="2" t="s">
        <v>42</v>
      </c>
      <c r="I362" s="2">
        <v>0</v>
      </c>
      <c r="J362" s="2">
        <f>I362+[1]ANTAI!J357</f>
        <v>0</v>
      </c>
      <c r="K362" s="2">
        <f t="shared" si="17"/>
        <v>0</v>
      </c>
      <c r="L362" s="2" t="s">
        <v>42</v>
      </c>
      <c r="M362" s="2" t="s">
        <v>42</v>
      </c>
      <c r="N362" s="2" t="s">
        <v>42</v>
      </c>
      <c r="O362" s="2" t="s">
        <v>42</v>
      </c>
      <c r="P362" s="2" t="s">
        <v>42</v>
      </c>
      <c r="Q362" s="3">
        <v>0</v>
      </c>
      <c r="R362" s="16">
        <f t="shared" si="16"/>
        <v>0</v>
      </c>
    </row>
    <row r="363" spans="1:18" x14ac:dyDescent="0.25">
      <c r="A363" s="8" t="s">
        <v>708</v>
      </c>
      <c r="B363" s="9" t="s">
        <v>577</v>
      </c>
      <c r="C363" s="2" t="s">
        <v>42</v>
      </c>
      <c r="D363" s="2" t="s">
        <v>42</v>
      </c>
      <c r="E363" s="2" t="s">
        <v>42</v>
      </c>
      <c r="F363" s="2">
        <f t="shared" si="15"/>
        <v>0</v>
      </c>
      <c r="G363" s="2" t="s">
        <v>42</v>
      </c>
      <c r="H363" s="2" t="s">
        <v>42</v>
      </c>
      <c r="I363" s="2">
        <v>0</v>
      </c>
      <c r="J363" s="2">
        <f>I363+[1]ANTAI!J358</f>
        <v>0</v>
      </c>
      <c r="K363" s="2">
        <f t="shared" si="17"/>
        <v>0</v>
      </c>
      <c r="L363" s="2" t="s">
        <v>42</v>
      </c>
      <c r="M363" s="2" t="s">
        <v>42</v>
      </c>
      <c r="N363" s="2" t="s">
        <v>42</v>
      </c>
      <c r="O363" s="2" t="s">
        <v>42</v>
      </c>
      <c r="P363" s="2" t="s">
        <v>42</v>
      </c>
      <c r="Q363" s="3">
        <v>0</v>
      </c>
      <c r="R363" s="16">
        <f t="shared" si="16"/>
        <v>0</v>
      </c>
    </row>
    <row r="364" spans="1:18" x14ac:dyDescent="0.25">
      <c r="A364" s="8" t="s">
        <v>709</v>
      </c>
      <c r="B364" s="9" t="s">
        <v>597</v>
      </c>
      <c r="C364" s="2" t="s">
        <v>42</v>
      </c>
      <c r="D364" s="2" t="s">
        <v>42</v>
      </c>
      <c r="E364" s="2" t="s">
        <v>42</v>
      </c>
      <c r="F364" s="2">
        <f t="shared" si="15"/>
        <v>0</v>
      </c>
      <c r="G364" s="2" t="s">
        <v>42</v>
      </c>
      <c r="H364" s="2" t="s">
        <v>42</v>
      </c>
      <c r="I364" s="2">
        <v>0</v>
      </c>
      <c r="J364" s="2">
        <f>I364+[1]ANTAI!J359</f>
        <v>0</v>
      </c>
      <c r="K364" s="2">
        <f t="shared" si="17"/>
        <v>0</v>
      </c>
      <c r="L364" s="2" t="s">
        <v>42</v>
      </c>
      <c r="M364" s="2" t="s">
        <v>42</v>
      </c>
      <c r="N364" s="2" t="s">
        <v>42</v>
      </c>
      <c r="O364" s="2" t="s">
        <v>42</v>
      </c>
      <c r="P364" s="2" t="s">
        <v>42</v>
      </c>
      <c r="Q364" s="3">
        <v>0</v>
      </c>
      <c r="R364" s="16">
        <f t="shared" si="16"/>
        <v>0</v>
      </c>
    </row>
    <row r="365" spans="1:18" x14ac:dyDescent="0.25">
      <c r="A365" s="8" t="s">
        <v>710</v>
      </c>
      <c r="B365" s="9" t="s">
        <v>609</v>
      </c>
      <c r="C365" s="2" t="s">
        <v>42</v>
      </c>
      <c r="D365" s="2" t="s">
        <v>42</v>
      </c>
      <c r="E365" s="2" t="s">
        <v>42</v>
      </c>
      <c r="F365" s="2">
        <f t="shared" si="15"/>
        <v>0</v>
      </c>
      <c r="G365" s="2" t="s">
        <v>42</v>
      </c>
      <c r="H365" s="2" t="s">
        <v>42</v>
      </c>
      <c r="I365" s="2">
        <v>0</v>
      </c>
      <c r="J365" s="2">
        <f>I365+[1]ANTAI!J360</f>
        <v>0</v>
      </c>
      <c r="K365" s="2">
        <f t="shared" si="17"/>
        <v>0</v>
      </c>
      <c r="L365" s="2" t="s">
        <v>42</v>
      </c>
      <c r="M365" s="2" t="s">
        <v>42</v>
      </c>
      <c r="N365" s="2" t="s">
        <v>42</v>
      </c>
      <c r="O365" s="2" t="s">
        <v>42</v>
      </c>
      <c r="P365" s="2" t="s">
        <v>42</v>
      </c>
      <c r="Q365" s="3">
        <v>0</v>
      </c>
      <c r="R365" s="16">
        <f t="shared" si="16"/>
        <v>0</v>
      </c>
    </row>
    <row r="366" spans="1:18" x14ac:dyDescent="0.25">
      <c r="A366" s="8" t="s">
        <v>711</v>
      </c>
      <c r="B366" s="9" t="s">
        <v>618</v>
      </c>
      <c r="C366" s="2" t="s">
        <v>42</v>
      </c>
      <c r="D366" s="2" t="s">
        <v>42</v>
      </c>
      <c r="E366" s="2" t="s">
        <v>42</v>
      </c>
      <c r="F366" s="2">
        <f t="shared" si="15"/>
        <v>0</v>
      </c>
      <c r="G366" s="2" t="s">
        <v>42</v>
      </c>
      <c r="H366" s="2" t="s">
        <v>42</v>
      </c>
      <c r="I366" s="2">
        <v>0</v>
      </c>
      <c r="J366" s="2">
        <f>I366+[1]ANTAI!J361</f>
        <v>0</v>
      </c>
      <c r="K366" s="2">
        <f t="shared" si="17"/>
        <v>0</v>
      </c>
      <c r="L366" s="2" t="s">
        <v>42</v>
      </c>
      <c r="M366" s="2" t="s">
        <v>42</v>
      </c>
      <c r="N366" s="2" t="s">
        <v>42</v>
      </c>
      <c r="O366" s="2" t="s">
        <v>42</v>
      </c>
      <c r="P366" s="2" t="s">
        <v>42</v>
      </c>
      <c r="Q366" s="3">
        <v>0</v>
      </c>
      <c r="R366" s="16">
        <f t="shared" si="16"/>
        <v>0</v>
      </c>
    </row>
    <row r="367" spans="1:18" x14ac:dyDescent="0.25">
      <c r="A367" s="8" t="s">
        <v>712</v>
      </c>
      <c r="B367" s="9" t="s">
        <v>636</v>
      </c>
      <c r="C367" s="2" t="s">
        <v>42</v>
      </c>
      <c r="D367" s="2" t="s">
        <v>42</v>
      </c>
      <c r="E367" s="2" t="s">
        <v>42</v>
      </c>
      <c r="F367" s="2">
        <f t="shared" si="15"/>
        <v>0</v>
      </c>
      <c r="G367" s="2" t="s">
        <v>42</v>
      </c>
      <c r="H367" s="2" t="s">
        <v>42</v>
      </c>
      <c r="I367" s="2">
        <v>0</v>
      </c>
      <c r="J367" s="2">
        <f>I367+[1]ANTAI!J362</f>
        <v>0</v>
      </c>
      <c r="K367" s="2">
        <f t="shared" si="17"/>
        <v>0</v>
      </c>
      <c r="L367" s="2" t="s">
        <v>42</v>
      </c>
      <c r="M367" s="2" t="s">
        <v>42</v>
      </c>
      <c r="N367" s="2" t="s">
        <v>42</v>
      </c>
      <c r="O367" s="2" t="s">
        <v>42</v>
      </c>
      <c r="P367" s="2" t="s">
        <v>42</v>
      </c>
      <c r="Q367" s="3">
        <v>0</v>
      </c>
      <c r="R367" s="16">
        <f t="shared" si="16"/>
        <v>0</v>
      </c>
    </row>
    <row r="368" spans="1:18" x14ac:dyDescent="0.25">
      <c r="A368" s="8" t="s">
        <v>713</v>
      </c>
      <c r="B368" s="9" t="s">
        <v>660</v>
      </c>
      <c r="C368" s="2" t="s">
        <v>42</v>
      </c>
      <c r="D368" s="2" t="s">
        <v>42</v>
      </c>
      <c r="E368" s="2" t="s">
        <v>42</v>
      </c>
      <c r="F368" s="2">
        <f t="shared" si="15"/>
        <v>0</v>
      </c>
      <c r="G368" s="2" t="s">
        <v>42</v>
      </c>
      <c r="H368" s="2" t="s">
        <v>42</v>
      </c>
      <c r="I368" s="2">
        <v>0</v>
      </c>
      <c r="J368" s="2">
        <f>I368+[1]ANTAI!J363</f>
        <v>0</v>
      </c>
      <c r="K368" s="2">
        <f t="shared" si="17"/>
        <v>0</v>
      </c>
      <c r="L368" s="2" t="s">
        <v>42</v>
      </c>
      <c r="M368" s="2" t="s">
        <v>42</v>
      </c>
      <c r="N368" s="2" t="s">
        <v>42</v>
      </c>
      <c r="O368" s="2" t="s">
        <v>42</v>
      </c>
      <c r="P368" s="2" t="s">
        <v>42</v>
      </c>
      <c r="Q368" s="3">
        <v>0</v>
      </c>
      <c r="R368" s="16">
        <f t="shared" si="16"/>
        <v>0</v>
      </c>
    </row>
    <row r="369" spans="1:18" x14ac:dyDescent="0.25">
      <c r="A369" s="8" t="s">
        <v>714</v>
      </c>
      <c r="B369" s="9" t="s">
        <v>715</v>
      </c>
      <c r="C369" s="2" t="s">
        <v>42</v>
      </c>
      <c r="D369" s="2" t="s">
        <v>42</v>
      </c>
      <c r="E369" s="2" t="s">
        <v>42</v>
      </c>
      <c r="F369" s="2">
        <f t="shared" si="15"/>
        <v>0</v>
      </c>
      <c r="G369" s="2" t="s">
        <v>42</v>
      </c>
      <c r="H369" s="2" t="s">
        <v>42</v>
      </c>
      <c r="I369" s="2">
        <v>0</v>
      </c>
      <c r="J369" s="2">
        <f>I369+[1]ANTAI!J364</f>
        <v>0</v>
      </c>
      <c r="K369" s="2">
        <f t="shared" si="17"/>
        <v>0</v>
      </c>
      <c r="L369" s="2" t="s">
        <v>42</v>
      </c>
      <c r="M369" s="2" t="s">
        <v>42</v>
      </c>
      <c r="N369" s="2" t="s">
        <v>42</v>
      </c>
      <c r="O369" s="2" t="s">
        <v>42</v>
      </c>
      <c r="P369" s="2" t="s">
        <v>42</v>
      </c>
      <c r="Q369" s="3">
        <v>0</v>
      </c>
      <c r="R369" s="16">
        <f t="shared" si="16"/>
        <v>0</v>
      </c>
    </row>
    <row r="370" spans="1:18" x14ac:dyDescent="0.25">
      <c r="A370" s="8" t="s">
        <v>716</v>
      </c>
      <c r="B370" s="9" t="s">
        <v>694</v>
      </c>
      <c r="C370" s="2" t="s">
        <v>42</v>
      </c>
      <c r="D370" s="2" t="s">
        <v>42</v>
      </c>
      <c r="E370" s="2" t="s">
        <v>42</v>
      </c>
      <c r="F370" s="2">
        <f t="shared" si="15"/>
        <v>0</v>
      </c>
      <c r="G370" s="2" t="s">
        <v>42</v>
      </c>
      <c r="H370" s="2" t="s">
        <v>42</v>
      </c>
      <c r="I370" s="2">
        <v>0</v>
      </c>
      <c r="J370" s="2">
        <f>I370+[1]ANTAI!J365</f>
        <v>0</v>
      </c>
      <c r="K370" s="2">
        <f t="shared" si="17"/>
        <v>0</v>
      </c>
      <c r="L370" s="2" t="s">
        <v>42</v>
      </c>
      <c r="M370" s="2" t="s">
        <v>42</v>
      </c>
      <c r="N370" s="2" t="s">
        <v>42</v>
      </c>
      <c r="O370" s="2" t="s">
        <v>42</v>
      </c>
      <c r="P370" s="2" t="s">
        <v>42</v>
      </c>
      <c r="Q370" s="3">
        <v>0</v>
      </c>
      <c r="R370" s="16">
        <f t="shared" si="16"/>
        <v>0</v>
      </c>
    </row>
    <row r="371" spans="1:18" x14ac:dyDescent="0.25">
      <c r="A371" s="8" t="s">
        <v>717</v>
      </c>
      <c r="B371" s="9" t="s">
        <v>718</v>
      </c>
      <c r="C371" s="2" t="s">
        <v>42</v>
      </c>
      <c r="D371" s="2" t="s">
        <v>42</v>
      </c>
      <c r="E371" s="2" t="s">
        <v>42</v>
      </c>
      <c r="F371" s="2">
        <f t="shared" si="15"/>
        <v>0</v>
      </c>
      <c r="G371" s="2" t="s">
        <v>42</v>
      </c>
      <c r="H371" s="2" t="s">
        <v>42</v>
      </c>
      <c r="I371" s="2">
        <v>0</v>
      </c>
      <c r="J371" s="2">
        <f>I371+[1]ANTAI!J366</f>
        <v>0</v>
      </c>
      <c r="K371" s="2">
        <f t="shared" si="17"/>
        <v>0</v>
      </c>
      <c r="L371" s="2" t="s">
        <v>42</v>
      </c>
      <c r="M371" s="2" t="s">
        <v>42</v>
      </c>
      <c r="N371" s="2" t="s">
        <v>42</v>
      </c>
      <c r="O371" s="2" t="s">
        <v>42</v>
      </c>
      <c r="P371" s="2" t="s">
        <v>42</v>
      </c>
      <c r="Q371" s="3">
        <v>0</v>
      </c>
      <c r="R371" s="16">
        <f t="shared" si="16"/>
        <v>0</v>
      </c>
    </row>
    <row r="372" spans="1:18" x14ac:dyDescent="0.25">
      <c r="A372" s="8" t="s">
        <v>719</v>
      </c>
      <c r="B372" s="9" t="s">
        <v>720</v>
      </c>
      <c r="C372" s="2" t="s">
        <v>42</v>
      </c>
      <c r="D372" s="2" t="s">
        <v>42</v>
      </c>
      <c r="E372" s="2" t="s">
        <v>42</v>
      </c>
      <c r="F372" s="2">
        <f t="shared" si="15"/>
        <v>0</v>
      </c>
      <c r="G372" s="2" t="s">
        <v>42</v>
      </c>
      <c r="H372" s="2" t="s">
        <v>42</v>
      </c>
      <c r="I372" s="2">
        <v>0</v>
      </c>
      <c r="J372" s="2">
        <f>I372+[1]ANTAI!J367</f>
        <v>0</v>
      </c>
      <c r="K372" s="2">
        <f t="shared" si="17"/>
        <v>0</v>
      </c>
      <c r="L372" s="2" t="s">
        <v>42</v>
      </c>
      <c r="M372" s="2" t="s">
        <v>42</v>
      </c>
      <c r="N372" s="2" t="s">
        <v>42</v>
      </c>
      <c r="O372" s="2" t="s">
        <v>42</v>
      </c>
      <c r="P372" s="2" t="s">
        <v>42</v>
      </c>
      <c r="Q372" s="3">
        <v>0</v>
      </c>
      <c r="R372" s="16">
        <f t="shared" si="16"/>
        <v>0</v>
      </c>
    </row>
    <row r="373" spans="1:18" x14ac:dyDescent="0.25">
      <c r="A373" s="8" t="s">
        <v>721</v>
      </c>
      <c r="B373" s="9" t="s">
        <v>722</v>
      </c>
      <c r="C373" s="2" t="s">
        <v>42</v>
      </c>
      <c r="D373" s="2" t="s">
        <v>42</v>
      </c>
      <c r="E373" s="2" t="s">
        <v>42</v>
      </c>
      <c r="F373" s="2">
        <f t="shared" si="15"/>
        <v>0</v>
      </c>
      <c r="G373" s="2" t="s">
        <v>42</v>
      </c>
      <c r="H373" s="2" t="s">
        <v>42</v>
      </c>
      <c r="I373" s="2">
        <v>0</v>
      </c>
      <c r="J373" s="2">
        <f>I373+[1]ANTAI!J368</f>
        <v>0</v>
      </c>
      <c r="K373" s="2">
        <f t="shared" si="17"/>
        <v>0</v>
      </c>
      <c r="L373" s="2" t="s">
        <v>42</v>
      </c>
      <c r="M373" s="2" t="s">
        <v>42</v>
      </c>
      <c r="N373" s="2" t="s">
        <v>42</v>
      </c>
      <c r="O373" s="2" t="s">
        <v>42</v>
      </c>
      <c r="P373" s="2" t="s">
        <v>42</v>
      </c>
      <c r="Q373" s="3">
        <v>0</v>
      </c>
      <c r="R373" s="16">
        <f t="shared" si="16"/>
        <v>0</v>
      </c>
    </row>
    <row r="374" spans="1:18" x14ac:dyDescent="0.25">
      <c r="A374" s="8" t="s">
        <v>723</v>
      </c>
      <c r="B374" s="9" t="s">
        <v>597</v>
      </c>
      <c r="C374" s="2" t="s">
        <v>42</v>
      </c>
      <c r="D374" s="2" t="s">
        <v>42</v>
      </c>
      <c r="E374" s="2" t="s">
        <v>42</v>
      </c>
      <c r="F374" s="2">
        <f t="shared" si="15"/>
        <v>0</v>
      </c>
      <c r="G374" s="2" t="s">
        <v>42</v>
      </c>
      <c r="H374" s="2" t="s">
        <v>42</v>
      </c>
      <c r="I374" s="2">
        <v>0</v>
      </c>
      <c r="J374" s="2">
        <f>I374+[1]ANTAI!J369</f>
        <v>0</v>
      </c>
      <c r="K374" s="2">
        <f t="shared" si="17"/>
        <v>0</v>
      </c>
      <c r="L374" s="2" t="s">
        <v>42</v>
      </c>
      <c r="M374" s="2" t="s">
        <v>42</v>
      </c>
      <c r="N374" s="2" t="s">
        <v>42</v>
      </c>
      <c r="O374" s="2" t="s">
        <v>42</v>
      </c>
      <c r="P374" s="2" t="s">
        <v>42</v>
      </c>
      <c r="Q374" s="3">
        <v>0</v>
      </c>
      <c r="R374" s="16">
        <f t="shared" si="16"/>
        <v>0</v>
      </c>
    </row>
    <row r="375" spans="1:18" x14ac:dyDescent="0.25">
      <c r="A375" s="8" t="s">
        <v>724</v>
      </c>
      <c r="B375" s="9" t="s">
        <v>725</v>
      </c>
      <c r="C375" s="2" t="s">
        <v>42</v>
      </c>
      <c r="D375" s="2" t="s">
        <v>42</v>
      </c>
      <c r="E375" s="2" t="s">
        <v>42</v>
      </c>
      <c r="F375" s="2">
        <f t="shared" si="15"/>
        <v>0</v>
      </c>
      <c r="G375" s="2" t="s">
        <v>42</v>
      </c>
      <c r="H375" s="2" t="s">
        <v>42</v>
      </c>
      <c r="I375" s="2">
        <v>0</v>
      </c>
      <c r="J375" s="2">
        <f>I375+[1]ANTAI!J370</f>
        <v>0</v>
      </c>
      <c r="K375" s="2">
        <f t="shared" si="17"/>
        <v>0</v>
      </c>
      <c r="L375" s="2" t="s">
        <v>42</v>
      </c>
      <c r="M375" s="2" t="s">
        <v>42</v>
      </c>
      <c r="N375" s="2" t="s">
        <v>42</v>
      </c>
      <c r="O375" s="2" t="s">
        <v>42</v>
      </c>
      <c r="P375" s="2" t="s">
        <v>42</v>
      </c>
      <c r="Q375" s="3">
        <v>0</v>
      </c>
      <c r="R375" s="16">
        <f t="shared" si="16"/>
        <v>0</v>
      </c>
    </row>
    <row r="376" spans="1:18" x14ac:dyDescent="0.25">
      <c r="A376" s="8" t="s">
        <v>726</v>
      </c>
      <c r="B376" s="9" t="s">
        <v>727</v>
      </c>
      <c r="C376" s="2" t="s">
        <v>42</v>
      </c>
      <c r="D376" s="2" t="s">
        <v>42</v>
      </c>
      <c r="E376" s="2" t="s">
        <v>42</v>
      </c>
      <c r="F376" s="2">
        <f t="shared" si="15"/>
        <v>0</v>
      </c>
      <c r="G376" s="2" t="s">
        <v>42</v>
      </c>
      <c r="H376" s="2" t="s">
        <v>42</v>
      </c>
      <c r="I376" s="2">
        <v>0</v>
      </c>
      <c r="J376" s="2">
        <f>I376+[1]ANTAI!J371</f>
        <v>0</v>
      </c>
      <c r="K376" s="2">
        <f t="shared" si="17"/>
        <v>0</v>
      </c>
      <c r="L376" s="2" t="s">
        <v>42</v>
      </c>
      <c r="M376" s="2" t="s">
        <v>42</v>
      </c>
      <c r="N376" s="2" t="s">
        <v>42</v>
      </c>
      <c r="O376" s="2" t="s">
        <v>42</v>
      </c>
      <c r="P376" s="2" t="s">
        <v>42</v>
      </c>
      <c r="Q376" s="3">
        <v>0</v>
      </c>
      <c r="R376" s="16">
        <f t="shared" si="16"/>
        <v>0</v>
      </c>
    </row>
    <row r="377" spans="1:18" x14ac:dyDescent="0.25">
      <c r="A377" s="8" t="s">
        <v>728</v>
      </c>
      <c r="B377" s="9" t="s">
        <v>422</v>
      </c>
      <c r="C377" s="2" t="s">
        <v>42</v>
      </c>
      <c r="D377" s="2" t="s">
        <v>42</v>
      </c>
      <c r="E377" s="2" t="s">
        <v>42</v>
      </c>
      <c r="F377" s="2">
        <f t="shared" si="15"/>
        <v>0</v>
      </c>
      <c r="G377" s="2" t="s">
        <v>42</v>
      </c>
      <c r="H377" s="2" t="s">
        <v>42</v>
      </c>
      <c r="I377" s="2">
        <v>0</v>
      </c>
      <c r="J377" s="2">
        <f>I377+[1]ANTAI!J372</f>
        <v>0</v>
      </c>
      <c r="K377" s="2">
        <f t="shared" si="17"/>
        <v>0</v>
      </c>
      <c r="L377" s="2" t="s">
        <v>42</v>
      </c>
      <c r="M377" s="2" t="s">
        <v>42</v>
      </c>
      <c r="N377" s="2" t="s">
        <v>42</v>
      </c>
      <c r="O377" s="2" t="s">
        <v>42</v>
      </c>
      <c r="P377" s="2" t="s">
        <v>42</v>
      </c>
      <c r="Q377" s="3">
        <v>0</v>
      </c>
      <c r="R377" s="16">
        <f t="shared" si="16"/>
        <v>0</v>
      </c>
    </row>
    <row r="378" spans="1:18" x14ac:dyDescent="0.25">
      <c r="A378" s="8" t="s">
        <v>729</v>
      </c>
      <c r="B378" s="9" t="s">
        <v>424</v>
      </c>
      <c r="C378" s="2" t="s">
        <v>42</v>
      </c>
      <c r="D378" s="2" t="s">
        <v>42</v>
      </c>
      <c r="E378" s="2" t="s">
        <v>42</v>
      </c>
      <c r="F378" s="2">
        <f t="shared" si="15"/>
        <v>0</v>
      </c>
      <c r="G378" s="2" t="s">
        <v>42</v>
      </c>
      <c r="H378" s="2" t="s">
        <v>42</v>
      </c>
      <c r="I378" s="2">
        <v>0</v>
      </c>
      <c r="J378" s="2">
        <f>I378+[1]ANTAI!J373</f>
        <v>0</v>
      </c>
      <c r="K378" s="2">
        <f t="shared" si="17"/>
        <v>0</v>
      </c>
      <c r="L378" s="2" t="s">
        <v>42</v>
      </c>
      <c r="M378" s="2" t="s">
        <v>42</v>
      </c>
      <c r="N378" s="2" t="s">
        <v>42</v>
      </c>
      <c r="O378" s="2" t="s">
        <v>42</v>
      </c>
      <c r="P378" s="2" t="s">
        <v>42</v>
      </c>
      <c r="Q378" s="3">
        <v>0</v>
      </c>
      <c r="R378" s="16">
        <f t="shared" si="16"/>
        <v>0</v>
      </c>
    </row>
    <row r="379" spans="1:18" x14ac:dyDescent="0.25">
      <c r="A379" s="8" t="s">
        <v>730</v>
      </c>
      <c r="B379" s="9" t="s">
        <v>426</v>
      </c>
      <c r="C379" s="2" t="s">
        <v>42</v>
      </c>
      <c r="D379" s="2" t="s">
        <v>42</v>
      </c>
      <c r="E379" s="2" t="s">
        <v>42</v>
      </c>
      <c r="F379" s="2">
        <f t="shared" si="15"/>
        <v>0</v>
      </c>
      <c r="G379" s="2" t="s">
        <v>42</v>
      </c>
      <c r="H379" s="2" t="s">
        <v>42</v>
      </c>
      <c r="I379" s="2">
        <v>0</v>
      </c>
      <c r="J379" s="2">
        <f>I379+[1]ANTAI!J374</f>
        <v>0</v>
      </c>
      <c r="K379" s="2">
        <f t="shared" si="17"/>
        <v>0</v>
      </c>
      <c r="L379" s="2" t="s">
        <v>42</v>
      </c>
      <c r="M379" s="2" t="s">
        <v>42</v>
      </c>
      <c r="N379" s="2" t="s">
        <v>42</v>
      </c>
      <c r="O379" s="2" t="s">
        <v>42</v>
      </c>
      <c r="P379" s="2" t="s">
        <v>42</v>
      </c>
      <c r="Q379" s="3">
        <v>0</v>
      </c>
      <c r="R379" s="16">
        <f t="shared" si="16"/>
        <v>0</v>
      </c>
    </row>
    <row r="380" spans="1:18" x14ac:dyDescent="0.25">
      <c r="A380" s="8" t="s">
        <v>731</v>
      </c>
      <c r="B380" s="9" t="s">
        <v>428</v>
      </c>
      <c r="C380" s="2" t="s">
        <v>42</v>
      </c>
      <c r="D380" s="2" t="s">
        <v>42</v>
      </c>
      <c r="E380" s="2" t="s">
        <v>42</v>
      </c>
      <c r="F380" s="2">
        <f t="shared" si="15"/>
        <v>0</v>
      </c>
      <c r="G380" s="2" t="s">
        <v>42</v>
      </c>
      <c r="H380" s="2" t="s">
        <v>42</v>
      </c>
      <c r="I380" s="2">
        <v>0</v>
      </c>
      <c r="J380" s="2">
        <f>I380+[1]ANTAI!J375</f>
        <v>0</v>
      </c>
      <c r="K380" s="2">
        <f t="shared" si="17"/>
        <v>0</v>
      </c>
      <c r="L380" s="2" t="s">
        <v>42</v>
      </c>
      <c r="M380" s="2" t="s">
        <v>42</v>
      </c>
      <c r="N380" s="2" t="s">
        <v>42</v>
      </c>
      <c r="O380" s="2" t="s">
        <v>42</v>
      </c>
      <c r="P380" s="2" t="s">
        <v>42</v>
      </c>
      <c r="Q380" s="3">
        <v>0</v>
      </c>
      <c r="R380" s="16">
        <f t="shared" si="16"/>
        <v>0</v>
      </c>
    </row>
    <row r="381" spans="1:18" x14ac:dyDescent="0.25">
      <c r="A381" s="8" t="s">
        <v>732</v>
      </c>
      <c r="B381" s="9" t="s">
        <v>733</v>
      </c>
      <c r="C381" s="2" t="s">
        <v>42</v>
      </c>
      <c r="D381" s="2" t="s">
        <v>42</v>
      </c>
      <c r="E381" s="2" t="s">
        <v>42</v>
      </c>
      <c r="F381" s="2">
        <f t="shared" si="15"/>
        <v>0</v>
      </c>
      <c r="G381" s="2" t="s">
        <v>42</v>
      </c>
      <c r="H381" s="2" t="s">
        <v>42</v>
      </c>
      <c r="I381" s="2">
        <v>0</v>
      </c>
      <c r="J381" s="2">
        <f>I381+[1]ANTAI!J376</f>
        <v>0</v>
      </c>
      <c r="K381" s="2">
        <f t="shared" si="17"/>
        <v>0</v>
      </c>
      <c r="L381" s="2" t="s">
        <v>42</v>
      </c>
      <c r="M381" s="2" t="s">
        <v>42</v>
      </c>
      <c r="N381" s="2" t="s">
        <v>42</v>
      </c>
      <c r="O381" s="2" t="s">
        <v>42</v>
      </c>
      <c r="P381" s="2" t="s">
        <v>42</v>
      </c>
      <c r="Q381" s="3">
        <v>0</v>
      </c>
      <c r="R381" s="16">
        <f t="shared" si="16"/>
        <v>0</v>
      </c>
    </row>
    <row r="382" spans="1:18" x14ac:dyDescent="0.25">
      <c r="A382" s="8" t="s">
        <v>734</v>
      </c>
      <c r="B382" s="9" t="s">
        <v>432</v>
      </c>
      <c r="C382" s="2" t="s">
        <v>42</v>
      </c>
      <c r="D382" s="2" t="s">
        <v>42</v>
      </c>
      <c r="E382" s="2" t="s">
        <v>42</v>
      </c>
      <c r="F382" s="2">
        <f t="shared" si="15"/>
        <v>0</v>
      </c>
      <c r="G382" s="2" t="s">
        <v>42</v>
      </c>
      <c r="H382" s="2" t="s">
        <v>42</v>
      </c>
      <c r="I382" s="2">
        <v>0</v>
      </c>
      <c r="J382" s="2">
        <f>I382+[1]ANTAI!J377</f>
        <v>0</v>
      </c>
      <c r="K382" s="2">
        <f t="shared" si="17"/>
        <v>0</v>
      </c>
      <c r="L382" s="2" t="s">
        <v>42</v>
      </c>
      <c r="M382" s="2" t="s">
        <v>42</v>
      </c>
      <c r="N382" s="2" t="s">
        <v>42</v>
      </c>
      <c r="O382" s="2" t="s">
        <v>42</v>
      </c>
      <c r="P382" s="2" t="s">
        <v>42</v>
      </c>
      <c r="Q382" s="3">
        <v>0</v>
      </c>
      <c r="R382" s="16">
        <f t="shared" si="16"/>
        <v>0</v>
      </c>
    </row>
    <row r="383" spans="1:18" x14ac:dyDescent="0.25">
      <c r="A383" s="8" t="s">
        <v>735</v>
      </c>
      <c r="B383" s="9" t="s">
        <v>651</v>
      </c>
      <c r="C383" s="2" t="s">
        <v>42</v>
      </c>
      <c r="D383" s="2" t="s">
        <v>42</v>
      </c>
      <c r="E383" s="2" t="s">
        <v>42</v>
      </c>
      <c r="F383" s="2">
        <f t="shared" si="15"/>
        <v>0</v>
      </c>
      <c r="G383" s="2" t="s">
        <v>42</v>
      </c>
      <c r="H383" s="2" t="s">
        <v>42</v>
      </c>
      <c r="I383" s="2">
        <v>0</v>
      </c>
      <c r="J383" s="2">
        <f>I383+[1]ANTAI!J378</f>
        <v>0</v>
      </c>
      <c r="K383" s="2">
        <f t="shared" si="17"/>
        <v>0</v>
      </c>
      <c r="L383" s="2" t="s">
        <v>42</v>
      </c>
      <c r="M383" s="2" t="s">
        <v>42</v>
      </c>
      <c r="N383" s="2" t="s">
        <v>42</v>
      </c>
      <c r="O383" s="2" t="s">
        <v>42</v>
      </c>
      <c r="P383" s="2" t="s">
        <v>42</v>
      </c>
      <c r="Q383" s="3">
        <v>0</v>
      </c>
      <c r="R383" s="16">
        <f t="shared" si="16"/>
        <v>0</v>
      </c>
    </row>
    <row r="384" spans="1:18" x14ac:dyDescent="0.25">
      <c r="A384" s="8" t="s">
        <v>736</v>
      </c>
      <c r="B384" s="9" t="s">
        <v>737</v>
      </c>
      <c r="C384" s="2" t="s">
        <v>42</v>
      </c>
      <c r="D384" s="2" t="s">
        <v>42</v>
      </c>
      <c r="E384" s="2" t="s">
        <v>42</v>
      </c>
      <c r="F384" s="2">
        <f t="shared" si="15"/>
        <v>0</v>
      </c>
      <c r="G384" s="2" t="s">
        <v>42</v>
      </c>
      <c r="H384" s="2" t="s">
        <v>42</v>
      </c>
      <c r="I384" s="2">
        <v>0</v>
      </c>
      <c r="J384" s="2">
        <f>I384+[1]ANTAI!J379</f>
        <v>0</v>
      </c>
      <c r="K384" s="2">
        <f t="shared" si="17"/>
        <v>0</v>
      </c>
      <c r="L384" s="2" t="s">
        <v>42</v>
      </c>
      <c r="M384" s="2" t="s">
        <v>42</v>
      </c>
      <c r="N384" s="2" t="s">
        <v>42</v>
      </c>
      <c r="O384" s="2" t="s">
        <v>42</v>
      </c>
      <c r="P384" s="2" t="s">
        <v>42</v>
      </c>
      <c r="Q384" s="3">
        <v>0</v>
      </c>
      <c r="R384" s="16">
        <f t="shared" si="16"/>
        <v>0</v>
      </c>
    </row>
    <row r="385" spans="1:18" x14ac:dyDescent="0.25">
      <c r="A385" s="8" t="s">
        <v>738</v>
      </c>
      <c r="B385" s="9" t="s">
        <v>739</v>
      </c>
      <c r="C385" s="2" t="s">
        <v>42</v>
      </c>
      <c r="D385" s="2" t="s">
        <v>42</v>
      </c>
      <c r="E385" s="2" t="s">
        <v>42</v>
      </c>
      <c r="F385" s="2">
        <f t="shared" si="15"/>
        <v>0</v>
      </c>
      <c r="G385" s="2" t="s">
        <v>42</v>
      </c>
      <c r="H385" s="2" t="s">
        <v>42</v>
      </c>
      <c r="I385" s="2">
        <v>0</v>
      </c>
      <c r="J385" s="2">
        <f>I385+[1]ANTAI!J380</f>
        <v>0</v>
      </c>
      <c r="K385" s="2">
        <f t="shared" si="17"/>
        <v>0</v>
      </c>
      <c r="L385" s="2" t="s">
        <v>42</v>
      </c>
      <c r="M385" s="2" t="s">
        <v>42</v>
      </c>
      <c r="N385" s="2" t="s">
        <v>42</v>
      </c>
      <c r="O385" s="2" t="s">
        <v>42</v>
      </c>
      <c r="P385" s="2" t="s">
        <v>42</v>
      </c>
      <c r="Q385" s="3">
        <v>0</v>
      </c>
      <c r="R385" s="16">
        <f t="shared" si="16"/>
        <v>0</v>
      </c>
    </row>
    <row r="386" spans="1:18" x14ac:dyDescent="0.25">
      <c r="A386" s="8" t="s">
        <v>740</v>
      </c>
      <c r="B386" s="9" t="s">
        <v>741</v>
      </c>
      <c r="C386" s="2" t="s">
        <v>42</v>
      </c>
      <c r="D386" s="2" t="s">
        <v>42</v>
      </c>
      <c r="E386" s="2" t="s">
        <v>42</v>
      </c>
      <c r="F386" s="2">
        <f t="shared" si="15"/>
        <v>0</v>
      </c>
      <c r="G386" s="2" t="s">
        <v>42</v>
      </c>
      <c r="H386" s="2" t="s">
        <v>42</v>
      </c>
      <c r="I386" s="2">
        <v>0</v>
      </c>
      <c r="J386" s="2">
        <f>I386+[1]ANTAI!J381</f>
        <v>0</v>
      </c>
      <c r="K386" s="2">
        <f t="shared" si="17"/>
        <v>0</v>
      </c>
      <c r="L386" s="2" t="s">
        <v>42</v>
      </c>
      <c r="M386" s="2" t="s">
        <v>42</v>
      </c>
      <c r="N386" s="2" t="s">
        <v>42</v>
      </c>
      <c r="O386" s="2" t="s">
        <v>42</v>
      </c>
      <c r="P386" s="2" t="s">
        <v>42</v>
      </c>
      <c r="Q386" s="3">
        <v>0</v>
      </c>
      <c r="R386" s="16">
        <f t="shared" si="16"/>
        <v>0</v>
      </c>
    </row>
    <row r="387" spans="1:18" x14ac:dyDescent="0.25">
      <c r="A387" s="8" t="s">
        <v>742</v>
      </c>
      <c r="B387" s="9" t="s">
        <v>743</v>
      </c>
      <c r="C387" s="2" t="s">
        <v>42</v>
      </c>
      <c r="D387" s="2" t="s">
        <v>42</v>
      </c>
      <c r="E387" s="2" t="s">
        <v>42</v>
      </c>
      <c r="F387" s="2">
        <f t="shared" si="15"/>
        <v>0</v>
      </c>
      <c r="G387" s="2" t="s">
        <v>42</v>
      </c>
      <c r="H387" s="2" t="s">
        <v>42</v>
      </c>
      <c r="I387" s="2">
        <v>0</v>
      </c>
      <c r="J387" s="2">
        <f>I387+[1]ANTAI!J382</f>
        <v>0</v>
      </c>
      <c r="K387" s="2">
        <f t="shared" si="17"/>
        <v>0</v>
      </c>
      <c r="L387" s="2" t="s">
        <v>42</v>
      </c>
      <c r="M387" s="2" t="s">
        <v>42</v>
      </c>
      <c r="N387" s="2" t="s">
        <v>42</v>
      </c>
      <c r="O387" s="2" t="s">
        <v>42</v>
      </c>
      <c r="P387" s="2" t="s">
        <v>42</v>
      </c>
      <c r="Q387" s="3">
        <v>0</v>
      </c>
      <c r="R387" s="16">
        <f t="shared" si="16"/>
        <v>0</v>
      </c>
    </row>
    <row r="388" spans="1:18" x14ac:dyDescent="0.25">
      <c r="A388" s="8" t="s">
        <v>744</v>
      </c>
      <c r="B388" s="9" t="s">
        <v>745</v>
      </c>
      <c r="C388" s="2" t="s">
        <v>42</v>
      </c>
      <c r="D388" s="2" t="s">
        <v>42</v>
      </c>
      <c r="E388" s="2" t="s">
        <v>42</v>
      </c>
      <c r="F388" s="2">
        <f t="shared" si="15"/>
        <v>0</v>
      </c>
      <c r="G388" s="2" t="s">
        <v>42</v>
      </c>
      <c r="H388" s="2" t="s">
        <v>42</v>
      </c>
      <c r="I388" s="2">
        <v>0</v>
      </c>
      <c r="J388" s="2">
        <f>I388+[1]ANTAI!J383</f>
        <v>0</v>
      </c>
      <c r="K388" s="2">
        <f t="shared" si="17"/>
        <v>0</v>
      </c>
      <c r="L388" s="2" t="s">
        <v>42</v>
      </c>
      <c r="M388" s="2" t="s">
        <v>42</v>
      </c>
      <c r="N388" s="2" t="s">
        <v>42</v>
      </c>
      <c r="O388" s="2" t="s">
        <v>42</v>
      </c>
      <c r="P388" s="2" t="s">
        <v>42</v>
      </c>
      <c r="Q388" s="3">
        <v>0</v>
      </c>
      <c r="R388" s="16">
        <f t="shared" si="16"/>
        <v>0</v>
      </c>
    </row>
    <row r="389" spans="1:18" x14ac:dyDescent="0.25">
      <c r="A389" s="8" t="s">
        <v>746</v>
      </c>
      <c r="B389" s="9" t="s">
        <v>747</v>
      </c>
      <c r="C389" s="2" t="s">
        <v>42</v>
      </c>
      <c r="D389" s="2" t="s">
        <v>42</v>
      </c>
      <c r="E389" s="2" t="s">
        <v>42</v>
      </c>
      <c r="F389" s="2">
        <f t="shared" si="15"/>
        <v>0</v>
      </c>
      <c r="G389" s="2" t="s">
        <v>42</v>
      </c>
      <c r="H389" s="2" t="s">
        <v>42</v>
      </c>
      <c r="I389" s="2">
        <v>0</v>
      </c>
      <c r="J389" s="2">
        <f>I389+[1]ANTAI!J384</f>
        <v>0</v>
      </c>
      <c r="K389" s="2">
        <f t="shared" si="17"/>
        <v>0</v>
      </c>
      <c r="L389" s="2" t="s">
        <v>42</v>
      </c>
      <c r="M389" s="2" t="s">
        <v>42</v>
      </c>
      <c r="N389" s="2" t="s">
        <v>42</v>
      </c>
      <c r="O389" s="2" t="s">
        <v>42</v>
      </c>
      <c r="P389" s="2" t="s">
        <v>42</v>
      </c>
      <c r="Q389" s="3">
        <v>0</v>
      </c>
      <c r="R389" s="16">
        <f t="shared" si="16"/>
        <v>0</v>
      </c>
    </row>
    <row r="390" spans="1:18" x14ac:dyDescent="0.25">
      <c r="A390" s="8" t="s">
        <v>748</v>
      </c>
      <c r="B390" s="9" t="s">
        <v>718</v>
      </c>
      <c r="C390" s="2" t="s">
        <v>42</v>
      </c>
      <c r="D390" s="2" t="s">
        <v>42</v>
      </c>
      <c r="E390" s="2" t="s">
        <v>42</v>
      </c>
      <c r="F390" s="2">
        <f t="shared" si="15"/>
        <v>0</v>
      </c>
      <c r="G390" s="2" t="s">
        <v>42</v>
      </c>
      <c r="H390" s="2" t="s">
        <v>42</v>
      </c>
      <c r="I390" s="2">
        <v>0</v>
      </c>
      <c r="J390" s="2">
        <f>I390+[1]ANTAI!J385</f>
        <v>0</v>
      </c>
      <c r="K390" s="2">
        <f t="shared" si="17"/>
        <v>0</v>
      </c>
      <c r="L390" s="2" t="s">
        <v>42</v>
      </c>
      <c r="M390" s="2" t="s">
        <v>42</v>
      </c>
      <c r="N390" s="2" t="s">
        <v>42</v>
      </c>
      <c r="O390" s="2" t="s">
        <v>42</v>
      </c>
      <c r="P390" s="2" t="s">
        <v>42</v>
      </c>
      <c r="Q390" s="3">
        <v>0</v>
      </c>
      <c r="R390" s="16">
        <f t="shared" si="16"/>
        <v>0</v>
      </c>
    </row>
    <row r="391" spans="1:18" x14ac:dyDescent="0.25">
      <c r="A391" s="8" t="s">
        <v>749</v>
      </c>
      <c r="B391" s="9" t="s">
        <v>725</v>
      </c>
      <c r="C391" s="2" t="s">
        <v>42</v>
      </c>
      <c r="D391" s="2" t="s">
        <v>42</v>
      </c>
      <c r="E391" s="2" t="s">
        <v>42</v>
      </c>
      <c r="F391" s="2">
        <f t="shared" si="15"/>
        <v>0</v>
      </c>
      <c r="G391" s="2" t="s">
        <v>42</v>
      </c>
      <c r="H391" s="2" t="s">
        <v>42</v>
      </c>
      <c r="I391" s="2">
        <v>0</v>
      </c>
      <c r="J391" s="2">
        <f>I391+[1]ANTAI!J386</f>
        <v>0</v>
      </c>
      <c r="K391" s="2">
        <f t="shared" si="17"/>
        <v>0</v>
      </c>
      <c r="L391" s="2" t="s">
        <v>42</v>
      </c>
      <c r="M391" s="2" t="s">
        <v>42</v>
      </c>
      <c r="N391" s="2" t="s">
        <v>42</v>
      </c>
      <c r="O391" s="2" t="s">
        <v>42</v>
      </c>
      <c r="P391" s="2" t="s">
        <v>42</v>
      </c>
      <c r="Q391" s="3">
        <v>0</v>
      </c>
      <c r="R391" s="16">
        <f t="shared" si="16"/>
        <v>0</v>
      </c>
    </row>
    <row r="392" spans="1:18" x14ac:dyDescent="0.25">
      <c r="A392" s="8" t="s">
        <v>750</v>
      </c>
      <c r="B392" s="9" t="s">
        <v>739</v>
      </c>
      <c r="C392" s="2" t="s">
        <v>42</v>
      </c>
      <c r="D392" s="2" t="s">
        <v>42</v>
      </c>
      <c r="E392" s="2" t="s">
        <v>42</v>
      </c>
      <c r="F392" s="2">
        <f t="shared" ref="F392:F419" si="18">+C392+D392-E392</f>
        <v>0</v>
      </c>
      <c r="G392" s="2" t="s">
        <v>42</v>
      </c>
      <c r="H392" s="2" t="s">
        <v>42</v>
      </c>
      <c r="I392" s="2">
        <v>0</v>
      </c>
      <c r="J392" s="2">
        <f>I392+[1]ANTAI!J387</f>
        <v>0</v>
      </c>
      <c r="K392" s="2">
        <f t="shared" si="17"/>
        <v>0</v>
      </c>
      <c r="L392" s="2" t="s">
        <v>42</v>
      </c>
      <c r="M392" s="2" t="s">
        <v>42</v>
      </c>
      <c r="N392" s="2" t="s">
        <v>42</v>
      </c>
      <c r="O392" s="2" t="s">
        <v>42</v>
      </c>
      <c r="P392" s="2" t="s">
        <v>42</v>
      </c>
      <c r="Q392" s="3">
        <v>0</v>
      </c>
      <c r="R392" s="16">
        <f t="shared" ref="R392:R419" si="19">+Q392</f>
        <v>0</v>
      </c>
    </row>
    <row r="393" spans="1:18" x14ac:dyDescent="0.25">
      <c r="A393" s="8" t="s">
        <v>751</v>
      </c>
      <c r="B393" s="9" t="s">
        <v>752</v>
      </c>
      <c r="C393" s="2" t="s">
        <v>42</v>
      </c>
      <c r="D393" s="2" t="s">
        <v>42</v>
      </c>
      <c r="E393" s="2" t="s">
        <v>42</v>
      </c>
      <c r="F393" s="2">
        <f t="shared" si="18"/>
        <v>0</v>
      </c>
      <c r="G393" s="2" t="s">
        <v>42</v>
      </c>
      <c r="H393" s="2" t="s">
        <v>42</v>
      </c>
      <c r="I393" s="2">
        <v>0</v>
      </c>
      <c r="J393" s="2">
        <f>I393+[1]ANTAI!J388</f>
        <v>0</v>
      </c>
      <c r="K393" s="2">
        <f t="shared" ref="K393:K419" si="20">F393-J393</f>
        <v>0</v>
      </c>
      <c r="L393" s="2" t="s">
        <v>42</v>
      </c>
      <c r="M393" s="2" t="s">
        <v>42</v>
      </c>
      <c r="N393" s="2" t="s">
        <v>42</v>
      </c>
      <c r="O393" s="2" t="s">
        <v>42</v>
      </c>
      <c r="P393" s="2" t="s">
        <v>42</v>
      </c>
      <c r="Q393" s="3">
        <v>0</v>
      </c>
      <c r="R393" s="16">
        <f t="shared" si="19"/>
        <v>0</v>
      </c>
    </row>
    <row r="394" spans="1:18" x14ac:dyDescent="0.25">
      <c r="A394" s="8" t="s">
        <v>753</v>
      </c>
      <c r="B394" s="9" t="s">
        <v>754</v>
      </c>
      <c r="C394" s="2" t="s">
        <v>42</v>
      </c>
      <c r="D394" s="2" t="s">
        <v>42</v>
      </c>
      <c r="E394" s="2" t="s">
        <v>42</v>
      </c>
      <c r="F394" s="2">
        <f t="shared" si="18"/>
        <v>0</v>
      </c>
      <c r="G394" s="2" t="s">
        <v>42</v>
      </c>
      <c r="H394" s="2" t="s">
        <v>42</v>
      </c>
      <c r="I394" s="2">
        <v>0</v>
      </c>
      <c r="J394" s="2">
        <f>I394+[1]ANTAI!J389</f>
        <v>0</v>
      </c>
      <c r="K394" s="2">
        <f t="shared" si="20"/>
        <v>0</v>
      </c>
      <c r="L394" s="2" t="s">
        <v>42</v>
      </c>
      <c r="M394" s="2" t="s">
        <v>42</v>
      </c>
      <c r="N394" s="2" t="s">
        <v>42</v>
      </c>
      <c r="O394" s="2" t="s">
        <v>42</v>
      </c>
      <c r="P394" s="2" t="s">
        <v>42</v>
      </c>
      <c r="Q394" s="3">
        <v>0</v>
      </c>
      <c r="R394" s="16">
        <f t="shared" si="19"/>
        <v>0</v>
      </c>
    </row>
    <row r="395" spans="1:18" x14ac:dyDescent="0.25">
      <c r="A395" s="8" t="s">
        <v>755</v>
      </c>
      <c r="B395" s="9" t="s">
        <v>756</v>
      </c>
      <c r="C395" s="2" t="s">
        <v>42</v>
      </c>
      <c r="D395" s="2" t="s">
        <v>42</v>
      </c>
      <c r="E395" s="2" t="s">
        <v>42</v>
      </c>
      <c r="F395" s="2">
        <f t="shared" si="18"/>
        <v>0</v>
      </c>
      <c r="G395" s="2" t="s">
        <v>42</v>
      </c>
      <c r="H395" s="2" t="s">
        <v>42</v>
      </c>
      <c r="I395" s="2">
        <v>0</v>
      </c>
      <c r="J395" s="2">
        <f>I395+[1]ANTAI!J390</f>
        <v>0</v>
      </c>
      <c r="K395" s="2">
        <f t="shared" si="20"/>
        <v>0</v>
      </c>
      <c r="L395" s="2" t="s">
        <v>42</v>
      </c>
      <c r="M395" s="2" t="s">
        <v>42</v>
      </c>
      <c r="N395" s="2" t="s">
        <v>42</v>
      </c>
      <c r="O395" s="2" t="s">
        <v>42</v>
      </c>
      <c r="P395" s="2" t="s">
        <v>42</v>
      </c>
      <c r="Q395" s="3">
        <v>0</v>
      </c>
      <c r="R395" s="16">
        <f t="shared" si="19"/>
        <v>0</v>
      </c>
    </row>
    <row r="396" spans="1:18" x14ac:dyDescent="0.25">
      <c r="A396" s="8" t="s">
        <v>757</v>
      </c>
      <c r="B396" s="9" t="s">
        <v>758</v>
      </c>
      <c r="C396" s="2" t="s">
        <v>42</v>
      </c>
      <c r="D396" s="2" t="s">
        <v>42</v>
      </c>
      <c r="E396" s="2" t="s">
        <v>42</v>
      </c>
      <c r="F396" s="2">
        <f t="shared" si="18"/>
        <v>0</v>
      </c>
      <c r="G396" s="2" t="s">
        <v>42</v>
      </c>
      <c r="H396" s="2" t="s">
        <v>42</v>
      </c>
      <c r="I396" s="2">
        <v>0</v>
      </c>
      <c r="J396" s="2">
        <f>I396+[1]ANTAI!J391</f>
        <v>0</v>
      </c>
      <c r="K396" s="2">
        <f t="shared" si="20"/>
        <v>0</v>
      </c>
      <c r="L396" s="2" t="s">
        <v>42</v>
      </c>
      <c r="M396" s="2" t="s">
        <v>42</v>
      </c>
      <c r="N396" s="2" t="s">
        <v>42</v>
      </c>
      <c r="O396" s="2" t="s">
        <v>42</v>
      </c>
      <c r="P396" s="2" t="s">
        <v>42</v>
      </c>
      <c r="Q396" s="3">
        <v>0</v>
      </c>
      <c r="R396" s="16">
        <f t="shared" si="19"/>
        <v>0</v>
      </c>
    </row>
    <row r="397" spans="1:18" x14ac:dyDescent="0.25">
      <c r="A397" s="8" t="s">
        <v>759</v>
      </c>
      <c r="B397" s="9" t="s">
        <v>760</v>
      </c>
      <c r="C397" s="2" t="s">
        <v>42</v>
      </c>
      <c r="D397" s="2" t="s">
        <v>42</v>
      </c>
      <c r="E397" s="2" t="s">
        <v>42</v>
      </c>
      <c r="F397" s="2">
        <f t="shared" si="18"/>
        <v>0</v>
      </c>
      <c r="G397" s="2" t="s">
        <v>42</v>
      </c>
      <c r="H397" s="2" t="s">
        <v>42</v>
      </c>
      <c r="I397" s="2">
        <v>0</v>
      </c>
      <c r="J397" s="2">
        <f>I397+[1]ANTAI!J392</f>
        <v>0</v>
      </c>
      <c r="K397" s="2">
        <f t="shared" si="20"/>
        <v>0</v>
      </c>
      <c r="L397" s="2" t="s">
        <v>42</v>
      </c>
      <c r="M397" s="2" t="s">
        <v>42</v>
      </c>
      <c r="N397" s="2" t="s">
        <v>42</v>
      </c>
      <c r="O397" s="2" t="s">
        <v>42</v>
      </c>
      <c r="P397" s="2" t="s">
        <v>42</v>
      </c>
      <c r="Q397" s="3">
        <v>0</v>
      </c>
      <c r="R397" s="16">
        <f t="shared" si="19"/>
        <v>0</v>
      </c>
    </row>
    <row r="398" spans="1:18" x14ac:dyDescent="0.25">
      <c r="A398" s="8" t="s">
        <v>761</v>
      </c>
      <c r="B398" s="9" t="s">
        <v>762</v>
      </c>
      <c r="C398" s="2" t="s">
        <v>42</v>
      </c>
      <c r="D398" s="2" t="s">
        <v>42</v>
      </c>
      <c r="E398" s="2" t="s">
        <v>42</v>
      </c>
      <c r="F398" s="2">
        <f t="shared" si="18"/>
        <v>0</v>
      </c>
      <c r="G398" s="2" t="s">
        <v>42</v>
      </c>
      <c r="H398" s="2" t="s">
        <v>42</v>
      </c>
      <c r="I398" s="2">
        <v>0</v>
      </c>
      <c r="J398" s="2">
        <f>I398+[1]ANTAI!J393</f>
        <v>0</v>
      </c>
      <c r="K398" s="2">
        <f t="shared" si="20"/>
        <v>0</v>
      </c>
      <c r="L398" s="2" t="s">
        <v>42</v>
      </c>
      <c r="M398" s="2" t="s">
        <v>42</v>
      </c>
      <c r="N398" s="2" t="s">
        <v>42</v>
      </c>
      <c r="O398" s="2" t="s">
        <v>42</v>
      </c>
      <c r="P398" s="2" t="s">
        <v>42</v>
      </c>
      <c r="Q398" s="3">
        <v>0</v>
      </c>
      <c r="R398" s="16">
        <f t="shared" si="19"/>
        <v>0</v>
      </c>
    </row>
    <row r="399" spans="1:18" x14ac:dyDescent="0.25">
      <c r="A399" s="8" t="s">
        <v>763</v>
      </c>
      <c r="B399" s="9" t="s">
        <v>764</v>
      </c>
      <c r="C399" s="2" t="s">
        <v>42</v>
      </c>
      <c r="D399" s="2" t="s">
        <v>42</v>
      </c>
      <c r="E399" s="2" t="s">
        <v>42</v>
      </c>
      <c r="F399" s="2">
        <f t="shared" si="18"/>
        <v>0</v>
      </c>
      <c r="G399" s="2" t="s">
        <v>42</v>
      </c>
      <c r="H399" s="2" t="s">
        <v>42</v>
      </c>
      <c r="I399" s="2">
        <v>0</v>
      </c>
      <c r="J399" s="2">
        <f>I399+[1]ANTAI!J394</f>
        <v>0</v>
      </c>
      <c r="K399" s="2">
        <f t="shared" si="20"/>
        <v>0</v>
      </c>
      <c r="L399" s="2" t="s">
        <v>42</v>
      </c>
      <c r="M399" s="2" t="s">
        <v>42</v>
      </c>
      <c r="N399" s="2" t="s">
        <v>42</v>
      </c>
      <c r="O399" s="2" t="s">
        <v>42</v>
      </c>
      <c r="P399" s="2" t="s">
        <v>42</v>
      </c>
      <c r="Q399" s="3">
        <v>0</v>
      </c>
      <c r="R399" s="16">
        <f t="shared" si="19"/>
        <v>0</v>
      </c>
    </row>
    <row r="400" spans="1:18" x14ac:dyDescent="0.25">
      <c r="A400" s="8" t="s">
        <v>765</v>
      </c>
      <c r="B400" s="9" t="s">
        <v>766</v>
      </c>
      <c r="C400" s="2" t="s">
        <v>42</v>
      </c>
      <c r="D400" s="2" t="s">
        <v>42</v>
      </c>
      <c r="E400" s="2" t="s">
        <v>42</v>
      </c>
      <c r="F400" s="2">
        <f t="shared" si="18"/>
        <v>0</v>
      </c>
      <c r="G400" s="2" t="s">
        <v>42</v>
      </c>
      <c r="H400" s="2" t="s">
        <v>42</v>
      </c>
      <c r="I400" s="2">
        <v>0</v>
      </c>
      <c r="J400" s="2">
        <f>I400+[1]ANTAI!J395</f>
        <v>0</v>
      </c>
      <c r="K400" s="2">
        <f t="shared" si="20"/>
        <v>0</v>
      </c>
      <c r="L400" s="2" t="s">
        <v>42</v>
      </c>
      <c r="M400" s="2" t="s">
        <v>42</v>
      </c>
      <c r="N400" s="2" t="s">
        <v>42</v>
      </c>
      <c r="O400" s="2" t="s">
        <v>42</v>
      </c>
      <c r="P400" s="2" t="s">
        <v>42</v>
      </c>
      <c r="Q400" s="3">
        <v>0</v>
      </c>
      <c r="R400" s="16">
        <f t="shared" si="19"/>
        <v>0</v>
      </c>
    </row>
    <row r="401" spans="1:18" x14ac:dyDescent="0.25">
      <c r="A401" s="8" t="s">
        <v>767</v>
      </c>
      <c r="B401" s="9" t="s">
        <v>768</v>
      </c>
      <c r="C401" s="2" t="s">
        <v>42</v>
      </c>
      <c r="D401" s="2" t="s">
        <v>42</v>
      </c>
      <c r="E401" s="2" t="s">
        <v>42</v>
      </c>
      <c r="F401" s="2">
        <f t="shared" si="18"/>
        <v>0</v>
      </c>
      <c r="G401" s="2" t="s">
        <v>42</v>
      </c>
      <c r="H401" s="2" t="s">
        <v>42</v>
      </c>
      <c r="I401" s="2">
        <v>0</v>
      </c>
      <c r="J401" s="2">
        <f>I401+[1]ANTAI!J396</f>
        <v>0</v>
      </c>
      <c r="K401" s="2">
        <f t="shared" si="20"/>
        <v>0</v>
      </c>
      <c r="L401" s="2" t="s">
        <v>42</v>
      </c>
      <c r="M401" s="2" t="s">
        <v>42</v>
      </c>
      <c r="N401" s="2" t="s">
        <v>42</v>
      </c>
      <c r="O401" s="2" t="s">
        <v>42</v>
      </c>
      <c r="P401" s="2" t="s">
        <v>42</v>
      </c>
      <c r="Q401" s="3">
        <v>0</v>
      </c>
      <c r="R401" s="16">
        <f t="shared" si="19"/>
        <v>0</v>
      </c>
    </row>
    <row r="402" spans="1:18" x14ac:dyDescent="0.25">
      <c r="A402" s="8" t="s">
        <v>769</v>
      </c>
      <c r="B402" s="9" t="s">
        <v>754</v>
      </c>
      <c r="C402" s="2" t="s">
        <v>42</v>
      </c>
      <c r="D402" s="2" t="s">
        <v>42</v>
      </c>
      <c r="E402" s="2" t="s">
        <v>42</v>
      </c>
      <c r="F402" s="2">
        <f t="shared" si="18"/>
        <v>0</v>
      </c>
      <c r="G402" s="2" t="s">
        <v>42</v>
      </c>
      <c r="H402" s="2" t="s">
        <v>42</v>
      </c>
      <c r="I402" s="2">
        <v>0</v>
      </c>
      <c r="J402" s="2">
        <f>I402+[1]ANTAI!J397</f>
        <v>0</v>
      </c>
      <c r="K402" s="2">
        <f t="shared" si="20"/>
        <v>0</v>
      </c>
      <c r="L402" s="2" t="s">
        <v>42</v>
      </c>
      <c r="M402" s="2" t="s">
        <v>42</v>
      </c>
      <c r="N402" s="2" t="s">
        <v>42</v>
      </c>
      <c r="O402" s="2" t="s">
        <v>42</v>
      </c>
      <c r="P402" s="2" t="s">
        <v>42</v>
      </c>
      <c r="Q402" s="3">
        <v>0</v>
      </c>
      <c r="R402" s="16">
        <f t="shared" si="19"/>
        <v>0</v>
      </c>
    </row>
    <row r="403" spans="1:18" x14ac:dyDescent="0.25">
      <c r="A403" s="8" t="s">
        <v>770</v>
      </c>
      <c r="B403" s="9" t="s">
        <v>756</v>
      </c>
      <c r="C403" s="2" t="s">
        <v>42</v>
      </c>
      <c r="D403" s="2" t="s">
        <v>42</v>
      </c>
      <c r="E403" s="2" t="s">
        <v>42</v>
      </c>
      <c r="F403" s="2">
        <f t="shared" si="18"/>
        <v>0</v>
      </c>
      <c r="G403" s="2" t="s">
        <v>42</v>
      </c>
      <c r="H403" s="2" t="s">
        <v>42</v>
      </c>
      <c r="I403" s="2">
        <v>0</v>
      </c>
      <c r="J403" s="2">
        <f>I403+[1]ANTAI!J398</f>
        <v>0</v>
      </c>
      <c r="K403" s="2">
        <f t="shared" si="20"/>
        <v>0</v>
      </c>
      <c r="L403" s="2" t="s">
        <v>42</v>
      </c>
      <c r="M403" s="2" t="s">
        <v>42</v>
      </c>
      <c r="N403" s="2" t="s">
        <v>42</v>
      </c>
      <c r="O403" s="2" t="s">
        <v>42</v>
      </c>
      <c r="P403" s="2" t="s">
        <v>42</v>
      </c>
      <c r="Q403" s="3">
        <v>0</v>
      </c>
      <c r="R403" s="16">
        <f t="shared" si="19"/>
        <v>0</v>
      </c>
    </row>
    <row r="404" spans="1:18" x14ac:dyDescent="0.25">
      <c r="A404" s="8" t="s">
        <v>771</v>
      </c>
      <c r="B404" s="9" t="s">
        <v>758</v>
      </c>
      <c r="C404" s="2" t="s">
        <v>42</v>
      </c>
      <c r="D404" s="2" t="s">
        <v>42</v>
      </c>
      <c r="E404" s="2" t="s">
        <v>42</v>
      </c>
      <c r="F404" s="2">
        <f t="shared" si="18"/>
        <v>0</v>
      </c>
      <c r="G404" s="2" t="s">
        <v>42</v>
      </c>
      <c r="H404" s="2" t="s">
        <v>42</v>
      </c>
      <c r="I404" s="2">
        <v>0</v>
      </c>
      <c r="J404" s="2">
        <f>I404+[1]ANTAI!J399</f>
        <v>0</v>
      </c>
      <c r="K404" s="2">
        <f t="shared" si="20"/>
        <v>0</v>
      </c>
      <c r="L404" s="2" t="s">
        <v>42</v>
      </c>
      <c r="M404" s="2" t="s">
        <v>42</v>
      </c>
      <c r="N404" s="2" t="s">
        <v>42</v>
      </c>
      <c r="O404" s="2" t="s">
        <v>42</v>
      </c>
      <c r="P404" s="2" t="s">
        <v>42</v>
      </c>
      <c r="Q404" s="3">
        <v>0</v>
      </c>
      <c r="R404" s="16">
        <f t="shared" si="19"/>
        <v>0</v>
      </c>
    </row>
    <row r="405" spans="1:18" x14ac:dyDescent="0.25">
      <c r="A405" s="8" t="s">
        <v>772</v>
      </c>
      <c r="B405" s="9" t="s">
        <v>760</v>
      </c>
      <c r="C405" s="2" t="s">
        <v>42</v>
      </c>
      <c r="D405" s="2" t="s">
        <v>42</v>
      </c>
      <c r="E405" s="2" t="s">
        <v>42</v>
      </c>
      <c r="F405" s="2">
        <f t="shared" si="18"/>
        <v>0</v>
      </c>
      <c r="G405" s="2" t="s">
        <v>42</v>
      </c>
      <c r="H405" s="2" t="s">
        <v>42</v>
      </c>
      <c r="I405" s="2">
        <v>0</v>
      </c>
      <c r="J405" s="2">
        <f>I405+[1]ANTAI!J400</f>
        <v>0</v>
      </c>
      <c r="K405" s="2">
        <f t="shared" si="20"/>
        <v>0</v>
      </c>
      <c r="L405" s="2" t="s">
        <v>42</v>
      </c>
      <c r="M405" s="2" t="s">
        <v>42</v>
      </c>
      <c r="N405" s="2" t="s">
        <v>42</v>
      </c>
      <c r="O405" s="2" t="s">
        <v>42</v>
      </c>
      <c r="P405" s="2" t="s">
        <v>42</v>
      </c>
      <c r="Q405" s="3">
        <v>0</v>
      </c>
      <c r="R405" s="16">
        <f t="shared" si="19"/>
        <v>0</v>
      </c>
    </row>
    <row r="406" spans="1:18" x14ac:dyDescent="0.25">
      <c r="A406" s="8" t="s">
        <v>773</v>
      </c>
      <c r="B406" s="9" t="s">
        <v>762</v>
      </c>
      <c r="C406" s="2" t="s">
        <v>42</v>
      </c>
      <c r="D406" s="2" t="s">
        <v>42</v>
      </c>
      <c r="E406" s="2" t="s">
        <v>42</v>
      </c>
      <c r="F406" s="2">
        <f t="shared" si="18"/>
        <v>0</v>
      </c>
      <c r="G406" s="2" t="s">
        <v>42</v>
      </c>
      <c r="H406" s="2" t="s">
        <v>42</v>
      </c>
      <c r="I406" s="2">
        <v>0</v>
      </c>
      <c r="J406" s="2">
        <f>I406+[1]ANTAI!J401</f>
        <v>0</v>
      </c>
      <c r="K406" s="2">
        <f t="shared" si="20"/>
        <v>0</v>
      </c>
      <c r="L406" s="2" t="s">
        <v>42</v>
      </c>
      <c r="M406" s="2" t="s">
        <v>42</v>
      </c>
      <c r="N406" s="2" t="s">
        <v>42</v>
      </c>
      <c r="O406" s="2" t="s">
        <v>42</v>
      </c>
      <c r="P406" s="2" t="s">
        <v>42</v>
      </c>
      <c r="Q406" s="3">
        <v>0</v>
      </c>
      <c r="R406" s="16">
        <f t="shared" si="19"/>
        <v>0</v>
      </c>
    </row>
    <row r="407" spans="1:18" x14ac:dyDescent="0.25">
      <c r="A407" s="8" t="s">
        <v>774</v>
      </c>
      <c r="B407" s="9" t="s">
        <v>764</v>
      </c>
      <c r="C407" s="2" t="s">
        <v>42</v>
      </c>
      <c r="D407" s="2" t="s">
        <v>42</v>
      </c>
      <c r="E407" s="2" t="s">
        <v>42</v>
      </c>
      <c r="F407" s="2">
        <f t="shared" si="18"/>
        <v>0</v>
      </c>
      <c r="G407" s="2" t="s">
        <v>42</v>
      </c>
      <c r="H407" s="2" t="s">
        <v>42</v>
      </c>
      <c r="I407" s="2">
        <v>0</v>
      </c>
      <c r="J407" s="2">
        <f>I407+[1]ANTAI!J402</f>
        <v>0</v>
      </c>
      <c r="K407" s="2">
        <f t="shared" si="20"/>
        <v>0</v>
      </c>
      <c r="L407" s="2" t="s">
        <v>42</v>
      </c>
      <c r="M407" s="2" t="s">
        <v>42</v>
      </c>
      <c r="N407" s="2" t="s">
        <v>42</v>
      </c>
      <c r="O407" s="2" t="s">
        <v>42</v>
      </c>
      <c r="P407" s="2" t="s">
        <v>42</v>
      </c>
      <c r="Q407" s="3">
        <v>0</v>
      </c>
      <c r="R407" s="16">
        <f t="shared" si="19"/>
        <v>0</v>
      </c>
    </row>
    <row r="408" spans="1:18" x14ac:dyDescent="0.25">
      <c r="A408" s="8" t="s">
        <v>775</v>
      </c>
      <c r="B408" s="9" t="s">
        <v>766</v>
      </c>
      <c r="C408" s="2" t="s">
        <v>42</v>
      </c>
      <c r="D408" s="2" t="s">
        <v>42</v>
      </c>
      <c r="E408" s="2" t="s">
        <v>42</v>
      </c>
      <c r="F408" s="2">
        <f t="shared" si="18"/>
        <v>0</v>
      </c>
      <c r="G408" s="2" t="s">
        <v>42</v>
      </c>
      <c r="H408" s="2" t="s">
        <v>42</v>
      </c>
      <c r="I408" s="2">
        <v>0</v>
      </c>
      <c r="J408" s="2">
        <f>I408+[1]ANTAI!J403</f>
        <v>0</v>
      </c>
      <c r="K408" s="2">
        <f t="shared" si="20"/>
        <v>0</v>
      </c>
      <c r="L408" s="2" t="s">
        <v>42</v>
      </c>
      <c r="M408" s="2" t="s">
        <v>42</v>
      </c>
      <c r="N408" s="2" t="s">
        <v>42</v>
      </c>
      <c r="O408" s="2" t="s">
        <v>42</v>
      </c>
      <c r="P408" s="2" t="s">
        <v>42</v>
      </c>
      <c r="Q408" s="3">
        <v>0</v>
      </c>
      <c r="R408" s="16">
        <f t="shared" si="19"/>
        <v>0</v>
      </c>
    </row>
    <row r="409" spans="1:18" x14ac:dyDescent="0.25">
      <c r="A409" s="8" t="s">
        <v>776</v>
      </c>
      <c r="B409" s="9" t="s">
        <v>777</v>
      </c>
      <c r="C409" s="2" t="s">
        <v>42</v>
      </c>
      <c r="D409" s="2" t="s">
        <v>42</v>
      </c>
      <c r="E409" s="2" t="s">
        <v>42</v>
      </c>
      <c r="F409" s="2">
        <f t="shared" si="18"/>
        <v>0</v>
      </c>
      <c r="G409" s="2" t="s">
        <v>42</v>
      </c>
      <c r="H409" s="2" t="s">
        <v>42</v>
      </c>
      <c r="I409" s="2">
        <v>0</v>
      </c>
      <c r="J409" s="2">
        <f>I409+[1]ANTAI!J404</f>
        <v>0</v>
      </c>
      <c r="K409" s="2">
        <f t="shared" si="20"/>
        <v>0</v>
      </c>
      <c r="L409" s="2" t="s">
        <v>42</v>
      </c>
      <c r="M409" s="2" t="s">
        <v>42</v>
      </c>
      <c r="N409" s="2" t="s">
        <v>42</v>
      </c>
      <c r="O409" s="2" t="s">
        <v>42</v>
      </c>
      <c r="P409" s="2" t="s">
        <v>42</v>
      </c>
      <c r="Q409" s="3">
        <v>0</v>
      </c>
      <c r="R409" s="16">
        <f t="shared" si="19"/>
        <v>0</v>
      </c>
    </row>
    <row r="410" spans="1:18" x14ac:dyDescent="0.25">
      <c r="A410" s="8" t="s">
        <v>778</v>
      </c>
      <c r="B410" s="9" t="s">
        <v>779</v>
      </c>
      <c r="C410" s="2" t="s">
        <v>42</v>
      </c>
      <c r="D410" s="2" t="s">
        <v>42</v>
      </c>
      <c r="E410" s="2" t="s">
        <v>42</v>
      </c>
      <c r="F410" s="2">
        <f t="shared" si="18"/>
        <v>0</v>
      </c>
      <c r="G410" s="2" t="s">
        <v>42</v>
      </c>
      <c r="H410" s="2" t="s">
        <v>42</v>
      </c>
      <c r="I410" s="2">
        <v>0</v>
      </c>
      <c r="J410" s="2">
        <f>I410+[1]ANTAI!J405</f>
        <v>0</v>
      </c>
      <c r="K410" s="2">
        <f t="shared" si="20"/>
        <v>0</v>
      </c>
      <c r="L410" s="2" t="s">
        <v>42</v>
      </c>
      <c r="M410" s="2" t="s">
        <v>42</v>
      </c>
      <c r="N410" s="2" t="s">
        <v>42</v>
      </c>
      <c r="O410" s="2" t="s">
        <v>42</v>
      </c>
      <c r="P410" s="2" t="s">
        <v>42</v>
      </c>
      <c r="Q410" s="3">
        <v>0</v>
      </c>
      <c r="R410" s="16">
        <f t="shared" si="19"/>
        <v>0</v>
      </c>
    </row>
    <row r="411" spans="1:18" x14ac:dyDescent="0.25">
      <c r="A411" s="8" t="s">
        <v>780</v>
      </c>
      <c r="B411" s="9" t="s">
        <v>781</v>
      </c>
      <c r="C411" s="2" t="s">
        <v>42</v>
      </c>
      <c r="D411" s="2" t="s">
        <v>42</v>
      </c>
      <c r="E411" s="2" t="s">
        <v>42</v>
      </c>
      <c r="F411" s="2">
        <f t="shared" si="18"/>
        <v>0</v>
      </c>
      <c r="G411" s="2" t="s">
        <v>42</v>
      </c>
      <c r="H411" s="2" t="s">
        <v>42</v>
      </c>
      <c r="I411" s="2">
        <v>0</v>
      </c>
      <c r="J411" s="2">
        <f>I411+[1]ANTAI!J406</f>
        <v>0</v>
      </c>
      <c r="K411" s="2">
        <f t="shared" si="20"/>
        <v>0</v>
      </c>
      <c r="L411" s="2" t="s">
        <v>42</v>
      </c>
      <c r="M411" s="2" t="s">
        <v>42</v>
      </c>
      <c r="N411" s="2" t="s">
        <v>42</v>
      </c>
      <c r="O411" s="2" t="s">
        <v>42</v>
      </c>
      <c r="P411" s="2" t="s">
        <v>42</v>
      </c>
      <c r="Q411" s="3">
        <v>0</v>
      </c>
      <c r="R411" s="16">
        <f t="shared" si="19"/>
        <v>0</v>
      </c>
    </row>
    <row r="412" spans="1:18" x14ac:dyDescent="0.25">
      <c r="A412" s="8" t="s">
        <v>782</v>
      </c>
      <c r="B412" s="9" t="s">
        <v>783</v>
      </c>
      <c r="C412" s="2" t="s">
        <v>42</v>
      </c>
      <c r="D412" s="2" t="s">
        <v>42</v>
      </c>
      <c r="E412" s="2" t="s">
        <v>42</v>
      </c>
      <c r="F412" s="2">
        <f t="shared" si="18"/>
        <v>0</v>
      </c>
      <c r="G412" s="2" t="s">
        <v>42</v>
      </c>
      <c r="H412" s="2" t="s">
        <v>42</v>
      </c>
      <c r="I412" s="2">
        <v>0</v>
      </c>
      <c r="J412" s="2">
        <f>I412+[1]ANTAI!J407</f>
        <v>0</v>
      </c>
      <c r="K412" s="2">
        <f t="shared" si="20"/>
        <v>0</v>
      </c>
      <c r="L412" s="2" t="s">
        <v>42</v>
      </c>
      <c r="M412" s="2" t="s">
        <v>42</v>
      </c>
      <c r="N412" s="2" t="s">
        <v>42</v>
      </c>
      <c r="O412" s="2" t="s">
        <v>42</v>
      </c>
      <c r="P412" s="2" t="s">
        <v>42</v>
      </c>
      <c r="Q412" s="3">
        <v>0</v>
      </c>
      <c r="R412" s="16">
        <f t="shared" si="19"/>
        <v>0</v>
      </c>
    </row>
    <row r="413" spans="1:18" x14ac:dyDescent="0.25">
      <c r="A413" s="8" t="s">
        <v>784</v>
      </c>
      <c r="B413" s="9" t="s">
        <v>785</v>
      </c>
      <c r="C413" s="2">
        <v>17000</v>
      </c>
      <c r="D413" s="2" t="s">
        <v>42</v>
      </c>
      <c r="E413" s="2">
        <v>7436.58</v>
      </c>
      <c r="F413" s="2">
        <f t="shared" si="18"/>
        <v>9563.42</v>
      </c>
      <c r="G413" s="2" t="s">
        <v>42</v>
      </c>
      <c r="H413" s="2" t="s">
        <v>42</v>
      </c>
      <c r="I413" s="2">
        <v>0</v>
      </c>
      <c r="J413" s="2">
        <f>I413+[1]ANTAI!J408</f>
        <v>0</v>
      </c>
      <c r="K413" s="2">
        <f t="shared" si="20"/>
        <v>9563.42</v>
      </c>
      <c r="L413" s="2" t="s">
        <v>42</v>
      </c>
      <c r="M413" s="2" t="s">
        <v>42</v>
      </c>
      <c r="N413" s="2" t="s">
        <v>42</v>
      </c>
      <c r="O413" s="2" t="s">
        <v>42</v>
      </c>
      <c r="P413" s="2" t="s">
        <v>42</v>
      </c>
      <c r="Q413" s="3">
        <f>J413*100%/F413</f>
        <v>0</v>
      </c>
      <c r="R413" s="16">
        <f t="shared" si="19"/>
        <v>0</v>
      </c>
    </row>
    <row r="414" spans="1:18" x14ac:dyDescent="0.25">
      <c r="A414" s="8" t="s">
        <v>786</v>
      </c>
      <c r="B414" s="9" t="s">
        <v>787</v>
      </c>
      <c r="C414" s="2">
        <v>500</v>
      </c>
      <c r="D414" s="2" t="s">
        <v>42</v>
      </c>
      <c r="E414" s="2" t="s">
        <v>42</v>
      </c>
      <c r="F414" s="2">
        <f t="shared" si="18"/>
        <v>500</v>
      </c>
      <c r="G414" s="2" t="s">
        <v>42</v>
      </c>
      <c r="H414" s="2" t="s">
        <v>42</v>
      </c>
      <c r="I414" s="2">
        <v>0</v>
      </c>
      <c r="J414" s="2">
        <f>I414+[1]ANTAI!J409</f>
        <v>0</v>
      </c>
      <c r="K414" s="2">
        <f t="shared" si="20"/>
        <v>500</v>
      </c>
      <c r="L414" s="2" t="s">
        <v>42</v>
      </c>
      <c r="M414" s="2" t="s">
        <v>42</v>
      </c>
      <c r="N414" s="2" t="s">
        <v>42</v>
      </c>
      <c r="O414" s="2" t="s">
        <v>42</v>
      </c>
      <c r="P414" s="2" t="s">
        <v>42</v>
      </c>
      <c r="Q414" s="3">
        <v>0</v>
      </c>
      <c r="R414" s="16">
        <f t="shared" si="19"/>
        <v>0</v>
      </c>
    </row>
    <row r="415" spans="1:18" x14ac:dyDescent="0.25">
      <c r="A415" s="8" t="s">
        <v>788</v>
      </c>
      <c r="B415" s="9" t="s">
        <v>789</v>
      </c>
      <c r="C415" s="2" t="s">
        <v>42</v>
      </c>
      <c r="D415" s="2" t="s">
        <v>42</v>
      </c>
      <c r="E415" s="2" t="s">
        <v>42</v>
      </c>
      <c r="F415" s="2">
        <f t="shared" si="18"/>
        <v>0</v>
      </c>
      <c r="G415" s="2" t="s">
        <v>42</v>
      </c>
      <c r="H415" s="2" t="s">
        <v>42</v>
      </c>
      <c r="I415" s="2">
        <v>0</v>
      </c>
      <c r="J415" s="2">
        <f>I415+[1]ANTAI!J410</f>
        <v>0</v>
      </c>
      <c r="K415" s="2">
        <f t="shared" si="20"/>
        <v>0</v>
      </c>
      <c r="L415" s="2" t="s">
        <v>42</v>
      </c>
      <c r="M415" s="2" t="s">
        <v>42</v>
      </c>
      <c r="N415" s="2" t="s">
        <v>42</v>
      </c>
      <c r="O415" s="2" t="s">
        <v>42</v>
      </c>
      <c r="P415" s="2" t="s">
        <v>42</v>
      </c>
      <c r="Q415" s="3">
        <v>0</v>
      </c>
      <c r="R415" s="16">
        <f t="shared" si="19"/>
        <v>0</v>
      </c>
    </row>
    <row r="416" spans="1:18" x14ac:dyDescent="0.25">
      <c r="A416" s="8" t="s">
        <v>790</v>
      </c>
      <c r="B416" s="9" t="s">
        <v>791</v>
      </c>
      <c r="C416" s="2">
        <f>1300+1000</f>
        <v>2300</v>
      </c>
      <c r="D416" s="2" t="s">
        <v>42</v>
      </c>
      <c r="E416" s="2" t="s">
        <v>42</v>
      </c>
      <c r="F416" s="2">
        <f t="shared" si="18"/>
        <v>2300</v>
      </c>
      <c r="G416" s="2" t="s">
        <v>42</v>
      </c>
      <c r="H416" s="2" t="s">
        <v>42</v>
      </c>
      <c r="I416" s="2">
        <v>0</v>
      </c>
      <c r="J416" s="2">
        <f>I416+[1]ANTAI!J411</f>
        <v>176.99</v>
      </c>
      <c r="K416" s="2">
        <f t="shared" si="20"/>
        <v>2123.0100000000002</v>
      </c>
      <c r="L416" s="2" t="s">
        <v>42</v>
      </c>
      <c r="M416" s="2" t="s">
        <v>42</v>
      </c>
      <c r="N416" s="2" t="s">
        <v>42</v>
      </c>
      <c r="O416" s="2" t="s">
        <v>42</v>
      </c>
      <c r="P416" s="2" t="s">
        <v>42</v>
      </c>
      <c r="Q416" s="3">
        <f>J416*100%/F416</f>
        <v>7.6952173913043487E-2</v>
      </c>
      <c r="R416" s="16">
        <f t="shared" si="19"/>
        <v>7.6952173913043487E-2</v>
      </c>
    </row>
    <row r="417" spans="1:18" x14ac:dyDescent="0.25">
      <c r="A417" s="8" t="s">
        <v>792</v>
      </c>
      <c r="B417" s="9" t="s">
        <v>793</v>
      </c>
      <c r="C417" s="2" t="s">
        <v>42</v>
      </c>
      <c r="D417" s="2" t="s">
        <v>42</v>
      </c>
      <c r="E417" s="2" t="s">
        <v>42</v>
      </c>
      <c r="F417" s="2">
        <f t="shared" si="18"/>
        <v>0</v>
      </c>
      <c r="G417" s="2" t="s">
        <v>42</v>
      </c>
      <c r="H417" s="2" t="s">
        <v>42</v>
      </c>
      <c r="I417" s="2">
        <v>0</v>
      </c>
      <c r="J417" s="2">
        <f>I417+[1]ANTAI!J412</f>
        <v>0</v>
      </c>
      <c r="K417" s="2">
        <f t="shared" si="20"/>
        <v>0</v>
      </c>
      <c r="L417" s="2" t="s">
        <v>42</v>
      </c>
      <c r="M417" s="2" t="s">
        <v>42</v>
      </c>
      <c r="N417" s="2" t="s">
        <v>42</v>
      </c>
      <c r="O417" s="2" t="s">
        <v>42</v>
      </c>
      <c r="P417" s="2" t="s">
        <v>42</v>
      </c>
      <c r="Q417" s="3">
        <v>0</v>
      </c>
      <c r="R417" s="16">
        <f t="shared" si="19"/>
        <v>0</v>
      </c>
    </row>
    <row r="418" spans="1:18" x14ac:dyDescent="0.25">
      <c r="A418" s="8" t="s">
        <v>794</v>
      </c>
      <c r="B418" s="9" t="s">
        <v>795</v>
      </c>
      <c r="C418" s="2" t="s">
        <v>42</v>
      </c>
      <c r="D418" s="2" t="s">
        <v>42</v>
      </c>
      <c r="E418" s="2" t="s">
        <v>42</v>
      </c>
      <c r="F418" s="2">
        <f t="shared" si="18"/>
        <v>0</v>
      </c>
      <c r="G418" s="2" t="s">
        <v>42</v>
      </c>
      <c r="H418" s="2" t="s">
        <v>42</v>
      </c>
      <c r="I418" s="2">
        <v>0</v>
      </c>
      <c r="J418" s="2">
        <f>I418+[1]ANTAI!J413</f>
        <v>0</v>
      </c>
      <c r="K418" s="2">
        <f t="shared" si="20"/>
        <v>0</v>
      </c>
      <c r="L418" s="2" t="s">
        <v>42</v>
      </c>
      <c r="M418" s="2" t="s">
        <v>42</v>
      </c>
      <c r="N418" s="2" t="s">
        <v>42</v>
      </c>
      <c r="O418" s="2" t="s">
        <v>42</v>
      </c>
      <c r="P418" s="2" t="s">
        <v>42</v>
      </c>
      <c r="Q418" s="3">
        <v>0</v>
      </c>
      <c r="R418" s="16">
        <f t="shared" si="19"/>
        <v>0</v>
      </c>
    </row>
    <row r="419" spans="1:18" x14ac:dyDescent="0.25">
      <c r="A419" s="8" t="s">
        <v>796</v>
      </c>
      <c r="B419" s="9" t="s">
        <v>797</v>
      </c>
      <c r="C419" s="2" t="s">
        <v>42</v>
      </c>
      <c r="D419" s="2" t="s">
        <v>42</v>
      </c>
      <c r="E419" s="2" t="s">
        <v>42</v>
      </c>
      <c r="F419" s="2">
        <f t="shared" si="18"/>
        <v>0</v>
      </c>
      <c r="G419" s="2" t="s">
        <v>42</v>
      </c>
      <c r="H419" s="2" t="s">
        <v>42</v>
      </c>
      <c r="I419" s="2">
        <v>0</v>
      </c>
      <c r="J419" s="2">
        <f>I419+[1]ANTAI!J414</f>
        <v>0</v>
      </c>
      <c r="K419" s="2">
        <f t="shared" si="20"/>
        <v>0</v>
      </c>
      <c r="L419" s="2" t="s">
        <v>42</v>
      </c>
      <c r="M419" s="2" t="s">
        <v>42</v>
      </c>
      <c r="N419" s="2" t="s">
        <v>42</v>
      </c>
      <c r="O419" s="2" t="s">
        <v>42</v>
      </c>
      <c r="P419" s="2" t="s">
        <v>42</v>
      </c>
      <c r="Q419" s="3">
        <v>0</v>
      </c>
      <c r="R419" s="16">
        <f t="shared" si="19"/>
        <v>0</v>
      </c>
    </row>
    <row r="420" spans="1:18" x14ac:dyDescent="0.25">
      <c r="A420" s="12"/>
      <c r="B420" s="11" t="s">
        <v>3</v>
      </c>
      <c r="C420" s="4">
        <f>SUM(C7:C419)</f>
        <v>2016415</v>
      </c>
      <c r="D420" s="4">
        <f>SUM(D7:D419)</f>
        <v>44669.43</v>
      </c>
      <c r="E420" s="4">
        <f>SUM(E7:E419)</f>
        <v>44669.430000000008</v>
      </c>
      <c r="F420" s="4">
        <f t="shared" ref="F420:P420" si="21">SUM(F7:F419)</f>
        <v>2016414.9999999998</v>
      </c>
      <c r="G420" s="4">
        <f t="shared" si="21"/>
        <v>0</v>
      </c>
      <c r="H420" s="4">
        <f>SUM(H7:H419)</f>
        <v>0</v>
      </c>
      <c r="I420" s="4">
        <f>SUM(I7:I419)</f>
        <v>109974.43</v>
      </c>
      <c r="J420" s="4">
        <f>SUM(J7:J419)</f>
        <v>1460330.38</v>
      </c>
      <c r="K420" s="4">
        <f>SUM(K7:K419)</f>
        <v>556084.62000000011</v>
      </c>
      <c r="L420" s="4">
        <f t="shared" si="21"/>
        <v>0</v>
      </c>
      <c r="M420" s="4">
        <f t="shared" si="21"/>
        <v>0</v>
      </c>
      <c r="N420" s="4">
        <f t="shared" si="21"/>
        <v>0</v>
      </c>
      <c r="O420" s="4">
        <f t="shared" si="21"/>
        <v>0</v>
      </c>
      <c r="P420" s="4">
        <f t="shared" si="21"/>
        <v>0</v>
      </c>
      <c r="Q420" s="5">
        <f>J420*100%/F420</f>
        <v>0.72422114495279988</v>
      </c>
      <c r="R420" s="5">
        <f>+Q420</f>
        <v>0.72422114495279988</v>
      </c>
    </row>
  </sheetData>
  <mergeCells count="5">
    <mergeCell ref="A1:R1"/>
    <mergeCell ref="A2:R2"/>
    <mergeCell ref="A4:R4"/>
    <mergeCell ref="A3:R3"/>
    <mergeCell ref="A5:R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ANTAI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Soporte Tècnico</cp:lastModifiedBy>
  <cp:lastPrinted>2022-12-05T15:19:07Z</cp:lastPrinted>
  <dcterms:created xsi:type="dcterms:W3CDTF">2015-06-05T18:19:34Z</dcterms:created>
  <dcterms:modified xsi:type="dcterms:W3CDTF">2022-12-07T13:14:30Z</dcterms:modified>
</cp:coreProperties>
</file>